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192.168.252.23\shibetsu\建設環境部\上下水道局\00 共通\901　通知・照会（局共通）\00　道\経営比較分析表\R6　公営企業に係る経営比較分析表（令和5年度決算）の分析等について\03 下水\"/>
    </mc:Choice>
  </mc:AlternateContent>
  <xr:revisionPtr revIDLastSave="0" documentId="13_ncr:1_{F635CE04-DB0E-4210-8F2E-616FCA0542D1}" xr6:coauthVersionLast="47" xr6:coauthVersionMax="47" xr10:uidLastSave="{00000000-0000-0000-0000-000000000000}"/>
  <workbookProtection workbookAlgorithmName="SHA-512" workbookHashValue="lI4ThHyfSdfizQGfY0Y+Y40YKncRpubPs3wpRskDWzCHABZRZs5ivt8g/NrOFkSzwkN5wtXHDT6p8XPLUStkVQ==" workbookSaltValue="Oh/yf1a04sGXI/FxaDuAB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I10"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<sst xmlns="http://schemas.openxmlformats.org/spreadsheetml/2006/main" count="236" uniqueCount="118">
  <si>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</si>
  <si>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</si>
  <si>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</si>
  <si>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</si>
  <si>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</si>
  <si>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</si>
  <si>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</si>
  <si>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</si>
  <si>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</si>
  <si>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</si>
  <si>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</si>
  <si>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</si>
  <si>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</si>
  <si>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</si>
  <si>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</si>
  <si>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</si>
  <si>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</si>
  <si>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</si>
  <si>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</si>
  <si>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</si>
  <si>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</si>
  <si>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</si>
  <si>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</si>
  <si>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</si>
  <si>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</si>
  <si>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</si>
  <si>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</si>
  <si>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</si>
  <si>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</si>
  <si>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</si>
  <si>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</si>
  <si>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</si>
  <si>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</si>
  <si>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</si>
  <si>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</si>
  <si>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</si>
  <si>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</si>
  <si>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</si>
  <si>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</si>
  <si>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</si>
  <si>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</si>
  <si>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</si>
  <si>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</si>
  <si>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</si>
  <si>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</si>
  <si>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</si>
  <si>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</si>
  <si>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</si>
  <si>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</si>
  <si>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</si>
  <si>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</si>
  <si>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</si>
  <si>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</si>
  <si>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</si>
  <si>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</si>
  <si>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</si>
  <si>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</si>
  <si>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</si>
  <si>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</si>
  <si>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</si>
  <si>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</si>
  <si>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</si>
  <si>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</si>
  <si>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</si>
  <si>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</si>
  <si>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</si>
  <si>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</si>
  <si>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</si>
  <si>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</si>
  <si>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</si>
  <si>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</si>
  <si>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</si>
  <si>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</si>
  <si>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</si>
  <si>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</si>
  <si>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</si>
  <si>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</si>
  <si>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</si>
  <si>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</si>
  <si>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</si>
  <si>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</si>
  <si>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</si>
  <si>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</si>
  <si>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</si>
  <si>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</si>
  <si>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</si>
  <si>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</si>
  <si>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</si>
  <si>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</si>
  <si>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</si>
  <si>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</si>
  <si>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</si>
  <si>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</si>
  <si>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</si>
  <si>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</si>
  <si>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</si>
  <si>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士別市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</si>
  <si>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</si>
  <si>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</si>
  <si>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</si>
  <si>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</si>
  <si>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</si>
  <si>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</si>
  <si>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</si>
  <si>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</si>
  <si>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</si>
  <si>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</si>
  <si>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</si>
  <si>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</si>
  <si>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</si>
  <si>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</si>
  <si>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</si>
  <si>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</si>
  <si>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</si>
  <si>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</si>
  <si>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収益的収支比率は、有収水量が減少したことで、下水道使用料も減少していますが、打切決算に伴い元利償還金の一部が特例的支出となったことで増加しています。
　人口減少に伴い、有収水量が減少したことにより汚水処理原価が年々増加しています。
　経費回収率は100％を下回っており、一般会計に依存している状態といえます。
　引き続き経費の節減に取り組み、経営の健全化を推進します。</t>
    <phoneticPr fontId="4"/>
  </si>
  <si>
    <t>　平成６年度から事業開始しているため、耐用年数を経過した管渠施設は存在しないことで、管渠改善率は0％になっています。
　多くの施設が設置から約30年経過しているため、ストックマネジメント計画や経営戦略に基づき計画的な更新を実施します。</t>
    <phoneticPr fontId="4"/>
  </si>
  <si>
    <t>　本事業は、平成17年に公共下水道地区と合併したことから、地域間の格差を生じさせないため、平成20年に公共下水道地区の料金と再編しています。
　このため、経費回収率が低く汚水処理費を料金収入で賄えていない状況であり、収支の不足分は一般会計からの繰入金に依存している状況です。
　「士別市下水道事業経営戦略」に基づき、維持管理費等の節減に努めるとともに、施設の在り方について検討を進めます。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</si>
</sst>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D4-4622-BAC3-B724F8DAC7D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CFD4-4622-BAC3-B724F8DAC7D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38.94</c:v>
                </c:pt>
                <c:pt idx="1">
                  <c:v>43.13</c:v>
                </c:pt>
                <c:pt idx="2">
                  <c:v>44.63</c:v>
                </c:pt>
                <c:pt idx="3">
                  <c:v>43.38</c:v>
                </c:pt>
                <c:pt idx="4">
                  <c:v>42.75</c:v>
                </c:pt>
              </c:numCache>
            </c:numRef>
          </c:val>
          <c:extLst>
            <c:ext xmlns:c16="http://schemas.microsoft.com/office/drawing/2014/chart" uri="{C3380CC4-5D6E-409C-BE32-E72D297353CC}">
              <c16:uniqueId val="{00000000-C722-4B80-9394-DE3CE509988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C722-4B80-9394-DE3CE509988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87.59</c:v>
                </c:pt>
                <c:pt idx="1">
                  <c:v>88.11</c:v>
                </c:pt>
                <c:pt idx="2">
                  <c:v>85.68</c:v>
                </c:pt>
                <c:pt idx="3">
                  <c:v>87.61</c:v>
                </c:pt>
                <c:pt idx="4">
                  <c:v>86.63</c:v>
                </c:pt>
              </c:numCache>
            </c:numRef>
          </c:val>
          <c:extLst>
            <c:ext xmlns:c16="http://schemas.microsoft.com/office/drawing/2014/chart" uri="{C3380CC4-5D6E-409C-BE32-E72D297353CC}">
              <c16:uniqueId val="{00000000-EE76-4684-B6AB-3C97733A889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EE76-4684-B6AB-3C97733A889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100.09</c:v>
                </c:pt>
                <c:pt idx="1">
                  <c:v>99.88</c:v>
                </c:pt>
                <c:pt idx="2">
                  <c:v>100</c:v>
                </c:pt>
                <c:pt idx="3">
                  <c:v>100.31</c:v>
                </c:pt>
                <c:pt idx="4">
                  <c:v>112.86</c:v>
                </c:pt>
              </c:numCache>
            </c:numRef>
          </c:val>
          <c:extLst>
            <c:ext xmlns:c16="http://schemas.microsoft.com/office/drawing/2014/chart" uri="{C3380CC4-5D6E-409C-BE32-E72D297353CC}">
              <c16:uniqueId val="{00000000-4A59-4E9B-9AEF-62162CCB59E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59-4E9B-9AEF-62162CCB59E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AA-4D4C-8CCC-044E92F75BB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AA-4D4C-8CCC-044E92F75BB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33-400D-991F-1E8317E5F4A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33-400D-991F-1E8317E5F4A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C2-4976-B7FA-4DC6EAD66E3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C2-4976-B7FA-4DC6EAD66E3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69-4D47-BFE0-C20F888A1BD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69-4D47-BFE0-C20F888A1BD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3D-4B13-B85A-9570241F667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513D-4B13-B85A-9570241F667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46.21</c:v>
                </c:pt>
                <c:pt idx="1">
                  <c:v>44.94</c:v>
                </c:pt>
                <c:pt idx="2">
                  <c:v>44.54</c:v>
                </c:pt>
                <c:pt idx="3">
                  <c:v>41.74</c:v>
                </c:pt>
                <c:pt idx="4">
                  <c:v>33.020000000000003</c:v>
                </c:pt>
              </c:numCache>
            </c:numRef>
          </c:val>
          <c:extLst>
            <c:ext xmlns:c16="http://schemas.microsoft.com/office/drawing/2014/chart" uri="{C3380CC4-5D6E-409C-BE32-E72D297353CC}">
              <c16:uniqueId val="{00000000-EFAF-4622-B5F9-D614CAC856D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EFAF-4622-B5F9-D614CAC856D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302.39</c:v>
                </c:pt>
                <c:pt idx="1">
                  <c:v>319.29000000000002</c:v>
                </c:pt>
                <c:pt idx="2">
                  <c:v>322.17</c:v>
                </c:pt>
                <c:pt idx="3">
                  <c:v>341.44</c:v>
                </c:pt>
                <c:pt idx="4">
                  <c:v>362.99</c:v>
                </c:pt>
              </c:numCache>
            </c:numRef>
          </c:val>
          <c:extLst>
            <c:ext xmlns:c16="http://schemas.microsoft.com/office/drawing/2014/chart" uri="{C3380CC4-5D6E-409C-BE32-E72D297353CC}">
              <c16:uniqueId val="{00000000-AA2C-4054-A00B-4794868FF9C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AA2C-4054-A00B-4794868FF9C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37" zoomScaleNormal="100" workbookViewId="0">
      <selection activeCell="BC59" sqref="BC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士別市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16869</v>
      </c>
      <c r="AM8" s="54"/>
      <c r="AN8" s="54"/>
      <c r="AO8" s="54"/>
      <c r="AP8" s="54"/>
      <c r="AQ8" s="54"/>
      <c r="AR8" s="54"/>
      <c r="AS8" s="54"/>
      <c r="AT8" s="53">
        <f>データ!T6</f>
        <v>1119.22</v>
      </c>
      <c r="AU8" s="53"/>
      <c r="AV8" s="53"/>
      <c r="AW8" s="53"/>
      <c r="AX8" s="53"/>
      <c r="AY8" s="53"/>
      <c r="AZ8" s="53"/>
      <c r="BA8" s="53"/>
      <c r="BB8" s="53">
        <f>データ!U6</f>
        <v>15.07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5.0199999999999996</v>
      </c>
      <c r="Q10" s="53"/>
      <c r="R10" s="53"/>
      <c r="S10" s="53"/>
      <c r="T10" s="53"/>
      <c r="U10" s="53"/>
      <c r="V10" s="53"/>
      <c r="W10" s="53">
        <f>データ!Q6</f>
        <v>66.900000000000006</v>
      </c>
      <c r="X10" s="53"/>
      <c r="Y10" s="53"/>
      <c r="Z10" s="53"/>
      <c r="AA10" s="53"/>
      <c r="AB10" s="53"/>
      <c r="AC10" s="53"/>
      <c r="AD10" s="54">
        <f>データ!R6</f>
        <v>3136</v>
      </c>
      <c r="AE10" s="54"/>
      <c r="AF10" s="54"/>
      <c r="AG10" s="54"/>
      <c r="AH10" s="54"/>
      <c r="AI10" s="54"/>
      <c r="AJ10" s="54"/>
      <c r="AK10" s="2"/>
      <c r="AL10" s="54">
        <f>データ!V6</f>
        <v>838</v>
      </c>
      <c r="AM10" s="54"/>
      <c r="AN10" s="54"/>
      <c r="AO10" s="54"/>
      <c r="AP10" s="54"/>
      <c r="AQ10" s="54"/>
      <c r="AR10" s="54"/>
      <c r="AS10" s="54"/>
      <c r="AT10" s="53">
        <f>データ!W6</f>
        <v>0.95</v>
      </c>
      <c r="AU10" s="53"/>
      <c r="AV10" s="53"/>
      <c r="AW10" s="53"/>
      <c r="AX10" s="53"/>
      <c r="AY10" s="53"/>
      <c r="AZ10" s="53"/>
      <c r="BA10" s="53"/>
      <c r="BB10" s="53">
        <f>データ!X6</f>
        <v>882.11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43</v>
      </c>
      <c r="O86" s="12" t="str">
        <f>データ!EO6</f>
        <v>【0.11】</v>
      </c>
    </row>
  </sheetData>
  <sheetProtection algorithmName="SHA-512" hashValue="PQnDj0LGy6xh3tbyq6gNQjYAzbDy5ZJVGbZDsj0MwOiP/uceuyCIGH4Mlv+fxK9pVd1N5vylwNStgTV+rTJuIw==" saltValue="XaoufaYzzOol1+s5ruhT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2023</v>
      </c>
      <c r="C6" s="19">
        <f t="shared" ref="C6:X6" si="3">C7</f>
        <v>12203</v>
      </c>
      <c r="D6" s="19">
        <f t="shared" si="3"/>
        <v>47</v>
      </c>
      <c r="E6" s="19">
        <f t="shared" si="3"/>
        <v>17</v>
      </c>
      <c r="F6" s="19">
        <f t="shared" si="3"/>
        <v>4</v>
      </c>
      <c r="G6" s="19">
        <f t="shared" si="3"/>
        <v>0</v>
      </c>
      <c r="H6" s="19" t="str">
        <f t="shared" si="3"/>
        <v>北海道　士別市</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5.0199999999999996</v>
      </c>
      <c r="Q6" s="20">
        <f t="shared" si="3"/>
        <v>66.900000000000006</v>
      </c>
      <c r="R6" s="20">
        <f t="shared" si="3"/>
        <v>3136</v>
      </c>
      <c r="S6" s="20">
        <f t="shared" si="3"/>
        <v>16869</v>
      </c>
      <c r="T6" s="20">
        <f t="shared" si="3"/>
        <v>1119.22</v>
      </c>
      <c r="U6" s="20">
        <f t="shared" si="3"/>
        <v>15.07</v>
      </c>
      <c r="V6" s="20">
        <f t="shared" si="3"/>
        <v>838</v>
      </c>
      <c r="W6" s="20">
        <f t="shared" si="3"/>
        <v>0.95</v>
      </c>
      <c r="X6" s="20">
        <f t="shared" si="3"/>
        <v>882.11</v>
      </c>
      <c r="Y6" s="21">
        <f>IF(Y7="",NA(),Y7)</f>
        <v>100.09</v>
      </c>
      <c r="Z6" s="21">
        <f t="shared" ref="Z6:AH6" si="4">IF(Z7="",NA(),Z7)</f>
        <v>99.88</v>
      </c>
      <c r="AA6" s="21">
        <f t="shared" si="4"/>
        <v>100</v>
      </c>
      <c r="AB6" s="21">
        <f t="shared" si="4"/>
        <v>100.31</v>
      </c>
      <c r="AC6" s="21">
        <f t="shared" si="4"/>
        <v>112.86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46.21</v>
      </c>
      <c r="BR6" s="21">
        <f t="shared" ref="BR6:BZ6" si="8">IF(BR7="",NA(),BR7)</f>
        <v>44.94</v>
      </c>
      <c r="BS6" s="21">
        <f t="shared" si="8"/>
        <v>44.54</v>
      </c>
      <c r="BT6" s="21">
        <f t="shared" si="8"/>
        <v>41.74</v>
      </c>
      <c r="BU6" s="21">
        <f t="shared" si="8"/>
        <v>33.020000000000003</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302.39</v>
      </c>
      <c r="CC6" s="21">
        <f t="shared" ref="CC6:CK6" si="9">IF(CC7="",NA(),CC7)</f>
        <v>319.29000000000002</v>
      </c>
      <c r="CD6" s="21">
        <f t="shared" si="9"/>
        <v>322.17</v>
      </c>
      <c r="CE6" s="21">
        <f t="shared" si="9"/>
        <v>341.44</v>
      </c>
      <c r="CF6" s="21">
        <f t="shared" si="9"/>
        <v>362.99</v>
      </c>
      <c r="CG6" s="21">
        <f t="shared" si="9"/>
        <v>228.47</v>
      </c>
      <c r="CH6" s="21">
        <f t="shared" si="9"/>
        <v>224.88</v>
      </c>
      <c r="CI6" s="21">
        <f t="shared" si="9"/>
        <v>228.64</v>
      </c>
      <c r="CJ6" s="21">
        <f t="shared" si="9"/>
        <v>239.46</v>
      </c>
      <c r="CK6" s="21">
        <f t="shared" si="9"/>
        <v>233.15</v>
      </c>
      <c r="CL6" s="20" t="str">
        <f>IF(CL7="","",IF(CL7="-","【-】","【"&amp;SUBSTITUTE(TEXT(CL7,"#,##0.00"),"-","△")&amp;"】"))</f>
        <v>【215.73】</v>
      </c>
      <c r="CM6" s="21">
        <f>IF(CM7="",NA(),CM7)</f>
        <v>38.94</v>
      </c>
      <c r="CN6" s="21">
        <f t="shared" ref="CN6:CV6" si="10">IF(CN7="",NA(),CN7)</f>
        <v>43.13</v>
      </c>
      <c r="CO6" s="21">
        <f t="shared" si="10"/>
        <v>44.63</v>
      </c>
      <c r="CP6" s="21">
        <f t="shared" si="10"/>
        <v>43.38</v>
      </c>
      <c r="CQ6" s="21">
        <f t="shared" si="10"/>
        <v>42.75</v>
      </c>
      <c r="CR6" s="21">
        <f t="shared" si="10"/>
        <v>42.47</v>
      </c>
      <c r="CS6" s="21">
        <f t="shared" si="10"/>
        <v>42.4</v>
      </c>
      <c r="CT6" s="21">
        <f t="shared" si="10"/>
        <v>42.28</v>
      </c>
      <c r="CU6" s="21">
        <f t="shared" si="10"/>
        <v>41.06</v>
      </c>
      <c r="CV6" s="21">
        <f t="shared" si="10"/>
        <v>42.09</v>
      </c>
      <c r="CW6" s="20" t="str">
        <f>IF(CW7="","",IF(CW7="-","【-】","【"&amp;SUBSTITUTE(TEXT(CW7,"#,##0.00"),"-","△")&amp;"】"))</f>
        <v>【43.28】</v>
      </c>
      <c r="CX6" s="21">
        <f>IF(CX7="",NA(),CX7)</f>
        <v>87.59</v>
      </c>
      <c r="CY6" s="21">
        <f t="shared" ref="CY6:DG6" si="11">IF(CY7="",NA(),CY7)</f>
        <v>88.11</v>
      </c>
      <c r="CZ6" s="21">
        <f t="shared" si="11"/>
        <v>85.68</v>
      </c>
      <c r="DA6" s="21">
        <f t="shared" si="11"/>
        <v>87.61</v>
      </c>
      <c r="DB6" s="21">
        <f t="shared" si="11"/>
        <v>86.63</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12203</v>
      </c>
      <c r="D7" s="23">
        <v>47</v>
      </c>
      <c r="E7" s="23">
        <v>17</v>
      </c>
      <c r="F7" s="23">
        <v>4</v>
      </c>
      <c r="G7" s="23">
        <v>0</v>
      </c>
      <c r="H7" s="23" t="s">
        <v>96</v>
      </c>
      <c r="I7" s="23" t="s">
        <v>97</v>
      </c>
      <c r="J7" s="23" t="s">
        <v>98</v>
      </c>
      <c r="K7" s="23" t="s">
        <v>99</v>
      </c>
      <c r="L7" s="23" t="s">
        <v>100</v>
      </c>
      <c r="M7" s="23" t="s">
        <v>101</v>
      </c>
      <c r="N7" s="24" t="s">
        <v>102</v>
      </c>
      <c r="O7" s="24" t="s">
        <v>103</v>
      </c>
      <c r="P7" s="24">
        <v>5.0199999999999996</v>
      </c>
      <c r="Q7" s="24">
        <v>66.900000000000006</v>
      </c>
      <c r="R7" s="24">
        <v>3136</v>
      </c>
      <c r="S7" s="24">
        <v>16869</v>
      </c>
      <c r="T7" s="24">
        <v>1119.22</v>
      </c>
      <c r="U7" s="24">
        <v>15.07</v>
      </c>
      <c r="V7" s="24">
        <v>838</v>
      </c>
      <c r="W7" s="24">
        <v>0.95</v>
      </c>
      <c r="X7" s="24">
        <v>882.11</v>
      </c>
      <c r="Y7" s="24">
        <v>100.09</v>
      </c>
      <c r="Z7" s="24">
        <v>99.88</v>
      </c>
      <c r="AA7" s="24">
        <v>100</v>
      </c>
      <c r="AB7" s="24">
        <v>100.31</v>
      </c>
      <c r="AC7" s="24">
        <v>112.86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1206.79</v>
      </c>
      <c r="BL7" s="24">
        <v>1258.43</v>
      </c>
      <c r="BM7" s="24">
        <v>1163.75</v>
      </c>
      <c r="BN7" s="24">
        <v>1195.47</v>
      </c>
      <c r="BO7" s="24">
        <v>1168.69</v>
      </c>
      <c r="BP7" s="24">
        <v>1156.82</v>
      </c>
      <c r="BQ7" s="24">
        <v>46.21</v>
      </c>
      <c r="BR7" s="24">
        <v>44.94</v>
      </c>
      <c r="BS7" s="24">
        <v>44.54</v>
      </c>
      <c r="BT7" s="24">
        <v>41.74</v>
      </c>
      <c r="BU7" s="24">
        <v>33.020000000000003</v>
      </c>
      <c r="BV7" s="24">
        <v>71.84</v>
      </c>
      <c r="BW7" s="24">
        <v>73.36</v>
      </c>
      <c r="BX7" s="24">
        <v>72.599999999999994</v>
      </c>
      <c r="BY7" s="24">
        <v>69.430000000000007</v>
      </c>
      <c r="BZ7" s="24">
        <v>70.709999999999994</v>
      </c>
      <c r="CA7" s="24">
        <v>75.33</v>
      </c>
      <c r="CB7" s="24">
        <v>302.39</v>
      </c>
      <c r="CC7" s="24">
        <v>319.29000000000002</v>
      </c>
      <c r="CD7" s="24">
        <v>322.17</v>
      </c>
      <c r="CE7" s="24">
        <v>341.44</v>
      </c>
      <c r="CF7" s="24">
        <v>362.99</v>
      </c>
      <c r="CG7" s="24">
        <v>228.47</v>
      </c>
      <c r="CH7" s="24">
        <v>224.88</v>
      </c>
      <c r="CI7" s="24">
        <v>228.64</v>
      </c>
      <c r="CJ7" s="24">
        <v>239.46</v>
      </c>
      <c r="CK7" s="24">
        <v>233.15</v>
      </c>
      <c r="CL7" s="24">
        <v>215.73</v>
      </c>
      <c r="CM7" s="24">
        <v>38.94</v>
      </c>
      <c r="CN7" s="24">
        <v>43.13</v>
      </c>
      <c r="CO7" s="24">
        <v>44.63</v>
      </c>
      <c r="CP7" s="24">
        <v>43.38</v>
      </c>
      <c r="CQ7" s="24">
        <v>42.75</v>
      </c>
      <c r="CR7" s="24">
        <v>42.47</v>
      </c>
      <c r="CS7" s="24">
        <v>42.4</v>
      </c>
      <c r="CT7" s="24">
        <v>42.28</v>
      </c>
      <c r="CU7" s="24">
        <v>41.06</v>
      </c>
      <c r="CV7" s="24">
        <v>42.09</v>
      </c>
      <c r="CW7" s="24">
        <v>43.28</v>
      </c>
      <c r="CX7" s="24">
        <v>87.59</v>
      </c>
      <c r="CY7" s="24">
        <v>88.11</v>
      </c>
      <c r="CZ7" s="24">
        <v>85.68</v>
      </c>
      <c r="DA7" s="24">
        <v>87.61</v>
      </c>
      <c r="DB7" s="24">
        <v>86.63</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109</v>
      </c>
    </row>
    <row r="12" spans="1:145" x14ac:dyDescent="0.15">
      <c r="B12">
        <v>1</v>
      </c>
      <c r="C12">
        <v>1</v>
      </c>
      <c r="D12">
        <v>2</v>
      </c>
      <c r="E12">
        <v>3</v>
      </c>
      <c r="F12">
        <v>4</v>
      </c>
      <c r="G12" t="s">
        <v>110</v>
      </c>
    </row>
    <row r="13" spans="1:145" x14ac:dyDescent="0.15">
      <c r="B13" t="s">
        <v>111</v>
      </c>
      <c r="C13" t="s">
        <v>112</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2025-01-31T01:47:54Z</cp:lastPrinted>
  <dcterms:created xsi:type="dcterms:W3CDTF">2025-01-24T07:29:27Z</dcterms:created>
  <dcterms:modified xsi:type="dcterms:W3CDTF">2025-01-24T07:29:27Z</dcterms:modified>
  <cp:category/>
</cp:coreProperties>
</file>