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192.168.252.23\shibetsu\建設環境部\上下水道局\00 共通\901　通知・照会（局共通）\00　道\経営比較分析表\R6　公営企業に係る経営比較分析表（令和5年度決算）の分析等について\03 下水\"/>
    </mc:Choice>
  </mc:AlternateContent>
  <xr:revisionPtr revIDLastSave="0" documentId="13_ncr:1_{8BD4301E-A2A9-448E-AE6D-4666E0D8C8FC}" xr6:coauthVersionLast="47" xr6:coauthVersionMax="47" xr10:uidLastSave="{00000000-0000-0000-0000-000000000000}"/>
  <workbookProtection workbookAlgorithmName="SHA-512" workbookHashValue="vBVQ223OyLPhRkGWtxCxjPN4TVZFBoHG5GYapBoTxQS81g06TS57RxLhandV9ND9WkA4OMcvzmP+/PDDTdYDlQ==" workbookSaltValue="MZw3Y2suL7VuHb7KB+ve7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L10" i="4"/>
  <c r="AD10" i="4"/>
  <c r="I10" i="4"/>
  <c r="B10" i="4"/>
  <c r="AL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<sst xmlns="http://schemas.openxmlformats.org/spreadsheetml/2006/main" count="236" uniqueCount="120">
  <si>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</si>
  <si>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</si>
  <si>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</si>
  <si>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</si>
  <si>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</si>
  <si>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</si>
  <si>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</si>
  <si>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</si>
  <si>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</si>
  <si>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</si>
  <si>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</si>
  <si>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</si>
  <si>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</si>
  <si>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</si>
  <si>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</si>
  <si>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</si>
  <si>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</si>
  <si>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</si>
  <si>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</si>
  <si>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</si>
  <si>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</si>
  <si>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</si>
  <si>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</si>
  <si>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</si>
  <si>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</si>
  <si>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</si>
  <si>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</si>
  <si>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</si>
  <si>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</si>
  <si>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</si>
  <si>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</si>
  <si>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</si>
  <si>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</si>
  <si>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</si>
  <si>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</si>
  <si>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</si>
  <si>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</si>
  <si>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</si>
  <si>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</si>
  <si>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</si>
  <si>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</si>
  <si>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</si>
  <si>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</si>
  <si>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</si>
  <si>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</si>
  <si>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</si>
  <si>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</si>
  <si>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</si>
  <si>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</si>
  <si>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</si>
  <si>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</si>
  <si>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</si>
  <si>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</si>
  <si>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</si>
  <si>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</si>
  <si>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</si>
  <si>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</si>
  <si>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</si>
  <si>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</si>
  <si>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</si>
  <si>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</si>
  <si>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</si>
  <si>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</si>
  <si>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</si>
  <si>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</si>
  <si>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</si>
  <si>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</si>
  <si>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</si>
  <si>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</si>
  <si>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</si>
  <si>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</si>
  <si>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</si>
  <si>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</si>
  <si>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</si>
  <si>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</si>
  <si>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</si>
  <si>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</si>
  <si>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</si>
  <si>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</si>
  <si>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</si>
  <si>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</si>
  <si>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</si>
  <si>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</si>
  <si>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</si>
  <si>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</si>
  <si>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</si>
  <si>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</si>
  <si>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</si>
  <si>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</si>
  <si>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</si>
  <si>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</si>
  <si>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</si>
  <si>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</si>
  <si>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</si>
  <si>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</si>
  <si>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</si>
  <si>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</si>
  <si>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</si>
  <si>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士別市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</si>
  <si>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</si>
  <si>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</si>
  <si>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</si>
  <si>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</si>
  <si>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</si>
  <si>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</si>
  <si>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</si>
  <si>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</si>
  <si>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</si>
  <si>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</si>
  <si>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</si>
  <si>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</si>
  <si>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</si>
  <si>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</si>
  <si>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</si>
  <si>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</si>
  <si>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</si>
  <si>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</si>
  <si>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収益的収支比率は、打切決算に伴い、元利償還金の一部が特例的支出となったことで、数値が上昇しています。
　経費回収率は100％を下回っており、一般会計に依存している状態といえます。
　水洗化率は、横ばいで推移しています。</t>
    <phoneticPr fontId="4"/>
  </si>
  <si>
    <t>　水処理施設は、最も古い施設で供用開始から40年以上、そのほかの施設でも20年以上が経過しています。
　令和元年度に策定した最適整備構想をもとに、既存施設の延命化とコスト縮減を図るとともに、持続可能な排水事業の運営に向けた検討を行います。</t>
    <phoneticPr fontId="4"/>
  </si>
  <si>
    <t>　本事業は、地域間の格差を生じさせないため公共下水道事業の使用料金を適用しています。
　このため、経費回収率が低く汚水処理費を料金収入で賄えていない状況であり、収支の不足分は一般会計からの繰入金に依存している状況です。
　「士別市下水道事業経営戦略」に基づき、維持管理費等の節減に努めるとともに、施設の在り方について検討を進めます。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</si>
</sst>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6D-4933-A07B-F45F90A4714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5D6D-4933-A07B-F45F90A4714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80.11</c:v>
                </c:pt>
                <c:pt idx="1">
                  <c:v>75</c:v>
                </c:pt>
                <c:pt idx="2">
                  <c:v>75</c:v>
                </c:pt>
                <c:pt idx="3">
                  <c:v>75</c:v>
                </c:pt>
                <c:pt idx="4">
                  <c:v>83.33</c:v>
                </c:pt>
              </c:numCache>
            </c:numRef>
          </c:val>
          <c:extLst>
            <c:ext xmlns:c16="http://schemas.microsoft.com/office/drawing/2014/chart" uri="{C3380CC4-5D6E-409C-BE32-E72D297353CC}">
              <c16:uniqueId val="{00000000-A51B-4DEB-B6D0-D982D7830F8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54.06</c:v>
                </c:pt>
                <c:pt idx="1">
                  <c:v>55.26</c:v>
                </c:pt>
                <c:pt idx="2">
                  <c:v>54.54</c:v>
                </c:pt>
                <c:pt idx="3">
                  <c:v>52.9</c:v>
                </c:pt>
                <c:pt idx="4">
                  <c:v>52.63</c:v>
                </c:pt>
              </c:numCache>
            </c:numRef>
          </c:val>
          <c:smooth val="0"/>
          <c:extLst>
            <c:ext xmlns:c16="http://schemas.microsoft.com/office/drawing/2014/chart" uri="{C3380CC4-5D6E-409C-BE32-E72D297353CC}">
              <c16:uniqueId val="{00000001-A51B-4DEB-B6D0-D982D7830F8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96.88</c:v>
                </c:pt>
                <c:pt idx="1">
                  <c:v>96.87</c:v>
                </c:pt>
                <c:pt idx="2">
                  <c:v>97.15</c:v>
                </c:pt>
                <c:pt idx="3">
                  <c:v>97.33</c:v>
                </c:pt>
                <c:pt idx="4">
                  <c:v>97.23</c:v>
                </c:pt>
              </c:numCache>
            </c:numRef>
          </c:val>
          <c:extLst>
            <c:ext xmlns:c16="http://schemas.microsoft.com/office/drawing/2014/chart" uri="{C3380CC4-5D6E-409C-BE32-E72D297353CC}">
              <c16:uniqueId val="{00000000-84F7-42D0-8D50-FE52FB7B963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90.11</c:v>
                </c:pt>
                <c:pt idx="1">
                  <c:v>90.52</c:v>
                </c:pt>
                <c:pt idx="2">
                  <c:v>90.3</c:v>
                </c:pt>
                <c:pt idx="3">
                  <c:v>90.3</c:v>
                </c:pt>
                <c:pt idx="4">
                  <c:v>90.32</c:v>
                </c:pt>
              </c:numCache>
            </c:numRef>
          </c:val>
          <c:smooth val="0"/>
          <c:extLst>
            <c:ext xmlns:c16="http://schemas.microsoft.com/office/drawing/2014/chart" uri="{C3380CC4-5D6E-409C-BE32-E72D297353CC}">
              <c16:uniqueId val="{00000001-84F7-42D0-8D50-FE52FB7B963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76.81</c:v>
                </c:pt>
                <c:pt idx="1">
                  <c:v>72.61</c:v>
                </c:pt>
                <c:pt idx="2">
                  <c:v>69.33</c:v>
                </c:pt>
                <c:pt idx="3">
                  <c:v>63.42</c:v>
                </c:pt>
                <c:pt idx="4">
                  <c:v>74.34</c:v>
                </c:pt>
              </c:numCache>
            </c:numRef>
          </c:val>
          <c:extLst>
            <c:ext xmlns:c16="http://schemas.microsoft.com/office/drawing/2014/chart" uri="{C3380CC4-5D6E-409C-BE32-E72D297353CC}">
              <c16:uniqueId val="{00000000-AD68-4F00-A0F8-1C950B67EC1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68-4F00-A0F8-1C950B67EC1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0C-4758-ABE2-7B8B96C050B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0C-4758-ABE2-7B8B96C050B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AD-4B14-965C-C8C406CEC37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AD-4B14-965C-C8C406CEC37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27-4743-AEA3-087C902DE96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27-4743-AEA3-087C902DE96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6E-4FA2-8B01-C283DFC37AF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6E-4FA2-8B01-C283DFC37AF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13-4CD8-A877-67FE3E480AF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654.71</c:v>
                </c:pt>
                <c:pt idx="1">
                  <c:v>783.8</c:v>
                </c:pt>
                <c:pt idx="2">
                  <c:v>778.81</c:v>
                </c:pt>
                <c:pt idx="3">
                  <c:v>718.49</c:v>
                </c:pt>
                <c:pt idx="4">
                  <c:v>743.31</c:v>
                </c:pt>
              </c:numCache>
            </c:numRef>
          </c:val>
          <c:smooth val="0"/>
          <c:extLst>
            <c:ext xmlns:c16="http://schemas.microsoft.com/office/drawing/2014/chart" uri="{C3380CC4-5D6E-409C-BE32-E72D297353CC}">
              <c16:uniqueId val="{00000001-0C13-4CD8-A877-67FE3E480AF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21.09</c:v>
                </c:pt>
                <c:pt idx="1">
                  <c:v>20.47</c:v>
                </c:pt>
                <c:pt idx="2">
                  <c:v>18.59</c:v>
                </c:pt>
                <c:pt idx="3">
                  <c:v>18.97</c:v>
                </c:pt>
                <c:pt idx="4">
                  <c:v>14.63</c:v>
                </c:pt>
              </c:numCache>
            </c:numRef>
          </c:val>
          <c:extLst>
            <c:ext xmlns:c16="http://schemas.microsoft.com/office/drawing/2014/chart" uri="{C3380CC4-5D6E-409C-BE32-E72D297353CC}">
              <c16:uniqueId val="{00000000-D57A-4C0E-B58E-5CF058F8193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65.37</c:v>
                </c:pt>
                <c:pt idx="1">
                  <c:v>68.11</c:v>
                </c:pt>
                <c:pt idx="2">
                  <c:v>67.23</c:v>
                </c:pt>
                <c:pt idx="3">
                  <c:v>61.82</c:v>
                </c:pt>
                <c:pt idx="4">
                  <c:v>61.15</c:v>
                </c:pt>
              </c:numCache>
            </c:numRef>
          </c:val>
          <c:smooth val="0"/>
          <c:extLst>
            <c:ext xmlns:c16="http://schemas.microsoft.com/office/drawing/2014/chart" uri="{C3380CC4-5D6E-409C-BE32-E72D297353CC}">
              <c16:uniqueId val="{00000001-D57A-4C0E-B58E-5CF058F8193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700.74</c:v>
                </c:pt>
                <c:pt idx="1">
                  <c:v>730.74</c:v>
                </c:pt>
                <c:pt idx="2">
                  <c:v>804.16</c:v>
                </c:pt>
                <c:pt idx="3">
                  <c:v>788.39</c:v>
                </c:pt>
                <c:pt idx="4">
                  <c:v>854.67</c:v>
                </c:pt>
              </c:numCache>
            </c:numRef>
          </c:val>
          <c:extLst>
            <c:ext xmlns:c16="http://schemas.microsoft.com/office/drawing/2014/chart" uri="{C3380CC4-5D6E-409C-BE32-E72D297353CC}">
              <c16:uniqueId val="{00000000-5163-4860-9457-E37E6806137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228.99</c:v>
                </c:pt>
                <c:pt idx="1">
                  <c:v>222.41</c:v>
                </c:pt>
                <c:pt idx="2">
                  <c:v>228.21</c:v>
                </c:pt>
                <c:pt idx="3">
                  <c:v>246.9</c:v>
                </c:pt>
                <c:pt idx="4">
                  <c:v>250.43</c:v>
                </c:pt>
              </c:numCache>
            </c:numRef>
          </c:val>
          <c:smooth val="0"/>
          <c:extLst>
            <c:ext xmlns:c16="http://schemas.microsoft.com/office/drawing/2014/chart" uri="{C3380CC4-5D6E-409C-BE32-E72D297353CC}">
              <c16:uniqueId val="{00000001-5163-4860-9457-E37E6806137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37" zoomScaleNormal="100" workbookViewId="0">
      <selection activeCell="AZ58" sqref="AZ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北海道　士別市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54">
        <f>データ!S6</f>
        <v>16869</v>
      </c>
      <c r="AM8" s="54"/>
      <c r="AN8" s="54"/>
      <c r="AO8" s="54"/>
      <c r="AP8" s="54"/>
      <c r="AQ8" s="54"/>
      <c r="AR8" s="54"/>
      <c r="AS8" s="54"/>
      <c r="AT8" s="53">
        <f>データ!T6</f>
        <v>1119.22</v>
      </c>
      <c r="AU8" s="53"/>
      <c r="AV8" s="53"/>
      <c r="AW8" s="53"/>
      <c r="AX8" s="53"/>
      <c r="AY8" s="53"/>
      <c r="AZ8" s="53"/>
      <c r="BA8" s="53"/>
      <c r="BB8" s="53">
        <f>データ!U6</f>
        <v>15.07</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3.24</v>
      </c>
      <c r="Q10" s="53"/>
      <c r="R10" s="53"/>
      <c r="S10" s="53"/>
      <c r="T10" s="53"/>
      <c r="U10" s="53"/>
      <c r="V10" s="53"/>
      <c r="W10" s="53">
        <f>データ!Q6</f>
        <v>43.04</v>
      </c>
      <c r="X10" s="53"/>
      <c r="Y10" s="53"/>
      <c r="Z10" s="53"/>
      <c r="AA10" s="53"/>
      <c r="AB10" s="53"/>
      <c r="AC10" s="53"/>
      <c r="AD10" s="54">
        <f>データ!R6</f>
        <v>3136</v>
      </c>
      <c r="AE10" s="54"/>
      <c r="AF10" s="54"/>
      <c r="AG10" s="54"/>
      <c r="AH10" s="54"/>
      <c r="AI10" s="54"/>
      <c r="AJ10" s="54"/>
      <c r="AK10" s="2"/>
      <c r="AL10" s="54">
        <f>データ!V6</f>
        <v>542</v>
      </c>
      <c r="AM10" s="54"/>
      <c r="AN10" s="54"/>
      <c r="AO10" s="54"/>
      <c r="AP10" s="54"/>
      <c r="AQ10" s="54"/>
      <c r="AR10" s="54"/>
      <c r="AS10" s="54"/>
      <c r="AT10" s="53">
        <f>データ!W6</f>
        <v>1.01</v>
      </c>
      <c r="AU10" s="53"/>
      <c r="AV10" s="53"/>
      <c r="AW10" s="53"/>
      <c r="AX10" s="53"/>
      <c r="AY10" s="53"/>
      <c r="AZ10" s="53"/>
      <c r="BA10" s="53"/>
      <c r="BB10" s="53">
        <f>データ!X6</f>
        <v>536.63</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aoQWDOMHlMpTdDCja4Cdc2HW0CvTF33DE8hIDhMY6JH3P01BUuGbQmheS/PCAwfFuG9N6jOptxk/BAobaMPlvg==" saltValue="LlR5J+z4GqYTG+k7H4dwP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12203</v>
      </c>
      <c r="D6" s="19">
        <f t="shared" si="3"/>
        <v>47</v>
      </c>
      <c r="E6" s="19">
        <f t="shared" si="3"/>
        <v>17</v>
      </c>
      <c r="F6" s="19">
        <f t="shared" si="3"/>
        <v>5</v>
      </c>
      <c r="G6" s="19">
        <f t="shared" si="3"/>
        <v>0</v>
      </c>
      <c r="H6" s="19" t="str">
        <f t="shared" si="3"/>
        <v>北海道　士別市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3.24</v>
      </c>
      <c r="Q6" s="20">
        <f t="shared" si="3"/>
        <v>43.04</v>
      </c>
      <c r="R6" s="20">
        <f t="shared" si="3"/>
        <v>3136</v>
      </c>
      <c r="S6" s="20">
        <f t="shared" si="3"/>
        <v>16869</v>
      </c>
      <c r="T6" s="20">
        <f t="shared" si="3"/>
        <v>1119.22</v>
      </c>
      <c r="U6" s="20">
        <f t="shared" si="3"/>
        <v>15.07</v>
      </c>
      <c r="V6" s="20">
        <f t="shared" si="3"/>
        <v>542</v>
      </c>
      <c r="W6" s="20">
        <f t="shared" si="3"/>
        <v>1.01</v>
      </c>
      <c r="X6" s="20">
        <f t="shared" si="3"/>
        <v>536.63</v>
      </c>
      <c r="Y6" s="21">
        <f>IF(Y7="",NA(),Y7)</f>
        <v>76.81</v>
      </c>
      <c r="Z6" s="21">
        <f t="shared" ref="Z6:AH6" si="4">IF(Z7="",NA(),Z7)</f>
        <v>72.61</v>
      </c>
      <c r="AA6" s="21">
        <f t="shared" si="4"/>
        <v>69.33</v>
      </c>
      <c r="AB6" s="21">
        <f t="shared" si="4"/>
        <v>63.42</v>
      </c>
      <c r="AC6" s="21">
        <f t="shared" si="4"/>
        <v>74.34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654.71</v>
      </c>
      <c r="BL6" s="21">
        <f t="shared" si="7"/>
        <v>783.8</v>
      </c>
      <c r="BM6" s="21">
        <f t="shared" si="7"/>
        <v>778.81</v>
      </c>
      <c r="BN6" s="21">
        <f t="shared" si="7"/>
        <v>718.49</v>
      </c>
      <c r="BO6" s="21">
        <f t="shared" si="7"/>
        <v>743.31</v>
      </c>
      <c r="BP6" s="20" t="str">
        <f>IF(BP7="","",IF(BP7="-","【-】","【"&amp;SUBSTITUTE(TEXT(BP7,"#,##0.00"),"-","△")&amp;"】"))</f>
        <v>【785.10】</v>
      </c>
      <c r="BQ6" s="21">
        <f>IF(BQ7="",NA(),BQ7)</f>
        <v>21.09</v>
      </c>
      <c r="BR6" s="21">
        <f t="shared" ref="BR6:BZ6" si="8">IF(BR7="",NA(),BR7)</f>
        <v>20.47</v>
      </c>
      <c r="BS6" s="21">
        <f t="shared" si="8"/>
        <v>18.59</v>
      </c>
      <c r="BT6" s="21">
        <f t="shared" si="8"/>
        <v>18.97</v>
      </c>
      <c r="BU6" s="21">
        <f t="shared" si="8"/>
        <v>14.63</v>
      </c>
      <c r="BV6" s="21">
        <f t="shared" si="8"/>
        <v>65.37</v>
      </c>
      <c r="BW6" s="21">
        <f t="shared" si="8"/>
        <v>68.11</v>
      </c>
      <c r="BX6" s="21">
        <f t="shared" si="8"/>
        <v>67.23</v>
      </c>
      <c r="BY6" s="21">
        <f t="shared" si="8"/>
        <v>61.82</v>
      </c>
      <c r="BZ6" s="21">
        <f t="shared" si="8"/>
        <v>61.15</v>
      </c>
      <c r="CA6" s="20" t="str">
        <f>IF(CA7="","",IF(CA7="-","【-】","【"&amp;SUBSTITUTE(TEXT(CA7,"#,##0.00"),"-","△")&amp;"】"))</f>
        <v>【56.93】</v>
      </c>
      <c r="CB6" s="21">
        <f>IF(CB7="",NA(),CB7)</f>
        <v>700.74</v>
      </c>
      <c r="CC6" s="21">
        <f t="shared" ref="CC6:CK6" si="9">IF(CC7="",NA(),CC7)</f>
        <v>730.74</v>
      </c>
      <c r="CD6" s="21">
        <f t="shared" si="9"/>
        <v>804.16</v>
      </c>
      <c r="CE6" s="21">
        <f t="shared" si="9"/>
        <v>788.39</v>
      </c>
      <c r="CF6" s="21">
        <f t="shared" si="9"/>
        <v>854.67</v>
      </c>
      <c r="CG6" s="21">
        <f t="shared" si="9"/>
        <v>228.99</v>
      </c>
      <c r="CH6" s="21">
        <f t="shared" si="9"/>
        <v>222.41</v>
      </c>
      <c r="CI6" s="21">
        <f t="shared" si="9"/>
        <v>228.21</v>
      </c>
      <c r="CJ6" s="21">
        <f t="shared" si="9"/>
        <v>246.9</v>
      </c>
      <c r="CK6" s="21">
        <f t="shared" si="9"/>
        <v>250.43</v>
      </c>
      <c r="CL6" s="20" t="str">
        <f>IF(CL7="","",IF(CL7="-","【-】","【"&amp;SUBSTITUTE(TEXT(CL7,"#,##0.00"),"-","△")&amp;"】"))</f>
        <v>【271.15】</v>
      </c>
      <c r="CM6" s="21">
        <f>IF(CM7="",NA(),CM7)</f>
        <v>80.11</v>
      </c>
      <c r="CN6" s="21">
        <f t="shared" ref="CN6:CV6" si="10">IF(CN7="",NA(),CN7)</f>
        <v>75</v>
      </c>
      <c r="CO6" s="21">
        <f t="shared" si="10"/>
        <v>75</v>
      </c>
      <c r="CP6" s="21">
        <f t="shared" si="10"/>
        <v>75</v>
      </c>
      <c r="CQ6" s="21">
        <f t="shared" si="10"/>
        <v>83.33</v>
      </c>
      <c r="CR6" s="21">
        <f t="shared" si="10"/>
        <v>54.06</v>
      </c>
      <c r="CS6" s="21">
        <f t="shared" si="10"/>
        <v>55.26</v>
      </c>
      <c r="CT6" s="21">
        <f t="shared" si="10"/>
        <v>54.54</v>
      </c>
      <c r="CU6" s="21">
        <f t="shared" si="10"/>
        <v>52.9</v>
      </c>
      <c r="CV6" s="21">
        <f t="shared" si="10"/>
        <v>52.63</v>
      </c>
      <c r="CW6" s="20" t="str">
        <f>IF(CW7="","",IF(CW7="-","【-】","【"&amp;SUBSTITUTE(TEXT(CW7,"#,##0.00"),"-","△")&amp;"】"))</f>
        <v>【49.87】</v>
      </c>
      <c r="CX6" s="21">
        <f>IF(CX7="",NA(),CX7)</f>
        <v>96.88</v>
      </c>
      <c r="CY6" s="21">
        <f t="shared" ref="CY6:DG6" si="11">IF(CY7="",NA(),CY7)</f>
        <v>96.87</v>
      </c>
      <c r="CZ6" s="21">
        <f t="shared" si="11"/>
        <v>97.15</v>
      </c>
      <c r="DA6" s="21">
        <f t="shared" si="11"/>
        <v>97.33</v>
      </c>
      <c r="DB6" s="21">
        <f t="shared" si="11"/>
        <v>97.23</v>
      </c>
      <c r="DC6" s="21">
        <f t="shared" si="11"/>
        <v>90.11</v>
      </c>
      <c r="DD6" s="21">
        <f t="shared" si="11"/>
        <v>90.52</v>
      </c>
      <c r="DE6" s="21">
        <f t="shared" si="11"/>
        <v>90.3</v>
      </c>
      <c r="DF6" s="21">
        <f t="shared" si="11"/>
        <v>90.3</v>
      </c>
      <c r="DG6" s="21">
        <f t="shared" si="11"/>
        <v>90.32</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0.02</v>
      </c>
      <c r="EL6" s="21">
        <f t="shared" si="14"/>
        <v>0.01</v>
      </c>
      <c r="EM6" s="21">
        <f t="shared" si="14"/>
        <v>0.01</v>
      </c>
      <c r="EN6" s="21">
        <f t="shared" si="14"/>
        <v>0.02</v>
      </c>
      <c r="EO6" s="20" t="str">
        <f>IF(EO7="","",IF(EO7="-","【-】","【"&amp;SUBSTITUTE(TEXT(EO7,"#,##0.00"),"-","△")&amp;"】"))</f>
        <v>【0.02】</v>
      </c>
    </row>
    <row r="7" spans="1:145" s="22" customFormat="1" x14ac:dyDescent="0.15">
      <c r="A7" s="14"/>
      <c r="B7" s="23">
        <v>2023</v>
      </c>
      <c r="C7" s="23">
        <v>12203</v>
      </c>
      <c r="D7" s="23">
        <v>47</v>
      </c>
      <c r="E7" s="23">
        <v>17</v>
      </c>
      <c r="F7" s="23">
        <v>5</v>
      </c>
      <c r="G7" s="23">
        <v>0</v>
      </c>
      <c r="H7" s="23" t="s">
        <v>98</v>
      </c>
      <c r="I7" s="23" t="s">
        <v>99</v>
      </c>
      <c r="J7" s="23" t="s">
        <v>100</v>
      </c>
      <c r="K7" s="23" t="s">
        <v>101</v>
      </c>
      <c r="L7" s="23" t="s">
        <v>102</v>
      </c>
      <c r="M7" s="23" t="s">
        <v>103</v>
      </c>
      <c r="N7" s="24" t="s">
        <v>104</v>
      </c>
      <c r="O7" s="24" t="s">
        <v>105</v>
      </c>
      <c r="P7" s="24">
        <v>3.24</v>
      </c>
      <c r="Q7" s="24">
        <v>43.04</v>
      </c>
      <c r="R7" s="24">
        <v>3136</v>
      </c>
      <c r="S7" s="24">
        <v>16869</v>
      </c>
      <c r="T7" s="24">
        <v>1119.22</v>
      </c>
      <c r="U7" s="24">
        <v>15.07</v>
      </c>
      <c r="V7" s="24">
        <v>542</v>
      </c>
      <c r="W7" s="24">
        <v>1.01</v>
      </c>
      <c r="X7" s="24">
        <v>536.63</v>
      </c>
      <c r="Y7" s="24">
        <v>76.81</v>
      </c>
      <c r="Z7" s="24">
        <v>72.61</v>
      </c>
      <c r="AA7" s="24">
        <v>69.33</v>
      </c>
      <c r="AB7" s="24">
        <v>63.42</v>
      </c>
      <c r="AC7" s="24">
        <v>74.34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654.71</v>
      </c>
      <c r="BL7" s="24">
        <v>783.8</v>
      </c>
      <c r="BM7" s="24">
        <v>778.81</v>
      </c>
      <c r="BN7" s="24">
        <v>718.49</v>
      </c>
      <c r="BO7" s="24">
        <v>743.31</v>
      </c>
      <c r="BP7" s="24">
        <v>785.1</v>
      </c>
      <c r="BQ7" s="24">
        <v>21.09</v>
      </c>
      <c r="BR7" s="24">
        <v>20.47</v>
      </c>
      <c r="BS7" s="24">
        <v>18.59</v>
      </c>
      <c r="BT7" s="24">
        <v>18.97</v>
      </c>
      <c r="BU7" s="24">
        <v>14.63</v>
      </c>
      <c r="BV7" s="24">
        <v>65.37</v>
      </c>
      <c r="BW7" s="24">
        <v>68.11</v>
      </c>
      <c r="BX7" s="24">
        <v>67.23</v>
      </c>
      <c r="BY7" s="24">
        <v>61.82</v>
      </c>
      <c r="BZ7" s="24">
        <v>61.15</v>
      </c>
      <c r="CA7" s="24">
        <v>56.93</v>
      </c>
      <c r="CB7" s="24">
        <v>700.74</v>
      </c>
      <c r="CC7" s="24">
        <v>730.74</v>
      </c>
      <c r="CD7" s="24">
        <v>804.16</v>
      </c>
      <c r="CE7" s="24">
        <v>788.39</v>
      </c>
      <c r="CF7" s="24">
        <v>854.67</v>
      </c>
      <c r="CG7" s="24">
        <v>228.99</v>
      </c>
      <c r="CH7" s="24">
        <v>222.41</v>
      </c>
      <c r="CI7" s="24">
        <v>228.21</v>
      </c>
      <c r="CJ7" s="24">
        <v>246.9</v>
      </c>
      <c r="CK7" s="24">
        <v>250.43</v>
      </c>
      <c r="CL7" s="24">
        <v>271.14999999999998</v>
      </c>
      <c r="CM7" s="24">
        <v>80.11</v>
      </c>
      <c r="CN7" s="24">
        <v>75</v>
      </c>
      <c r="CO7" s="24">
        <v>75</v>
      </c>
      <c r="CP7" s="24">
        <v>75</v>
      </c>
      <c r="CQ7" s="24">
        <v>83.33</v>
      </c>
      <c r="CR7" s="24">
        <v>54.06</v>
      </c>
      <c r="CS7" s="24">
        <v>55.26</v>
      </c>
      <c r="CT7" s="24">
        <v>54.54</v>
      </c>
      <c r="CU7" s="24">
        <v>52.9</v>
      </c>
      <c r="CV7" s="24">
        <v>52.63</v>
      </c>
      <c r="CW7" s="24">
        <v>49.87</v>
      </c>
      <c r="CX7" s="24">
        <v>96.88</v>
      </c>
      <c r="CY7" s="24">
        <v>96.87</v>
      </c>
      <c r="CZ7" s="24">
        <v>97.15</v>
      </c>
      <c r="DA7" s="24">
        <v>97.33</v>
      </c>
      <c r="DB7" s="24">
        <v>97.23</v>
      </c>
      <c r="DC7" s="24">
        <v>90.11</v>
      </c>
      <c r="DD7" s="24">
        <v>90.52</v>
      </c>
      <c r="DE7" s="24">
        <v>90.3</v>
      </c>
      <c r="DF7" s="24">
        <v>90.3</v>
      </c>
      <c r="DG7" s="24">
        <v>90.32</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0.02</v>
      </c>
      <c r="EL7" s="24">
        <v>0.01</v>
      </c>
      <c r="EM7" s="24">
        <v>0.01</v>
      </c>
      <c r="EN7" s="24">
        <v>0.02</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cp:lastPrinted>2025-01-31T01:49:02Z</cp:lastPrinted>
  <dcterms:created xsi:type="dcterms:W3CDTF">2025-01-24T07:32:14Z</dcterms:created>
  <dcterms:modified xsi:type="dcterms:W3CDTF">2025-01-24T07:32:14Z</dcterms:modified>
  <cp:category/>
</cp:coreProperties>
</file>