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252.23\shibetsu\建設環境部\上下水道局\00 共通\901　通知・照会（局共通）\00　道\経営比較分析表\R6　公営企業に係る経営比較分析表（令和5年度決算）の分析等について\03 下水\"/>
    </mc:Choice>
  </mc:AlternateContent>
  <xr:revisionPtr revIDLastSave="0" documentId="13_ncr:1_{C669EA80-7CCA-4E13-83F0-833B6C9145A7}" xr6:coauthVersionLast="47" xr6:coauthVersionMax="47" xr10:uidLastSave="{00000000-0000-0000-0000-000000000000}"/>
  <workbookProtection workbookAlgorithmName="SHA-512" workbookHashValue="IQ9ibVUFCFcX9BRNlwfRMJKwWUONWrtG0V8Ijf16lkpohRmqjEOpgmQQ1FkIhsme7ASIAdBOpwYHt/E9Zm4lNw==" workbookSaltValue="CoBRi09qYH0kPyLLeAgvR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<sst xmlns="http://schemas.openxmlformats.org/spreadsheetml/2006/main" count="247" uniqueCount="119">
  <si>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</si>
  <si>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</si>
  <si>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</si>
  <si>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</si>
  <si>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</si>
  <si>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</si>
  <si>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</si>
  <si>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</si>
  <si>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</si>
  <si>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</si>
  <si>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</si>
  <si>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</si>
  <si>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</si>
  <si>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</si>
  <si>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</si>
  <si>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</si>
  <si>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</si>
  <si>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</si>
  <si>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</si>
  <si>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</si>
  <si>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</si>
  <si>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</si>
  <si>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</si>
  <si>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</si>
  <si>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</si>
  <si>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</si>
  <si>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</si>
  <si>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</si>
  <si>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</si>
  <si>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</si>
  <si>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</si>
  <si>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</si>
  <si>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</si>
  <si>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</si>
  <si>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</si>
  <si>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</si>
  <si>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</si>
  <si>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</si>
  <si>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</si>
  <si>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</si>
  <si>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</si>
  <si>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</si>
  <si>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</si>
  <si>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</si>
  <si>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</si>
  <si>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</si>
  <si>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</si>
  <si>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</si>
  <si>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</si>
  <si>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</si>
  <si>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</si>
  <si>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</si>
  <si>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</si>
  <si>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</si>
  <si>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</si>
  <si>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</si>
  <si>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</si>
  <si>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</si>
  <si>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</si>
  <si>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</si>
  <si>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</si>
  <si>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</si>
  <si>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</si>
  <si>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</si>
  <si>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</si>
  <si>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</si>
  <si>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</si>
  <si>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</si>
  <si>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</si>
  <si>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</si>
  <si>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</si>
  <si>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</si>
  <si>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</si>
  <si>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</si>
  <si>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</si>
  <si>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</si>
  <si>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</si>
  <si>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</si>
  <si>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</si>
  <si>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</si>
  <si>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</si>
  <si>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</si>
  <si>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</si>
  <si>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</si>
  <si>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</si>
  <si>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</si>
  <si>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</si>
  <si>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</si>
  <si>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</si>
  <si>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</si>
  <si>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</si>
  <si>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</si>
  <si>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</si>
  <si>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</si>
  <si>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</si>
  <si>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</si>
  <si>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</si>
  <si>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</si>
  <si>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士別市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</si>
  <si>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</si>
  <si>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</si>
  <si>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</si>
  <si>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</si>
  <si>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</si>
  <si>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</si>
  <si>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</si>
  <si>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</si>
  <si>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</si>
  <si>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</si>
  <si>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</si>
  <si>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</si>
  <si>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</si>
  <si>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</si>
  <si>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</si>
  <si>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</si>
  <si>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</si>
  <si>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収益的収支比率は、打切決算の影響により下水道使用料が未収金に計上されたことで、例年より減少しています。
　経費回収率は100％を下回っており、一般会計に依存している状態といえます。
　施設利用率は、横ばいで推移しています。浄化槽設置時より人口が減少していることで、処理能力に比べ処理水量が少なくなると想定しています。</t>
    <phoneticPr fontId="4"/>
  </si>
  <si>
    <t>　平成７年度から事業を開始しており、耐用年数を経過した施設はありませんが、適切な維持管理を実施し長寿命化を図っていきます。</t>
    <phoneticPr fontId="4"/>
  </si>
  <si>
    <t>　本事業は、地域間の格差を生じさせないため公共下水道事業の使用料金を適用しています。
　このため、経費回収率が低く汚水処理費を料金収入で賄えていない状況であり、収支の不足分は一般会計からの繰入金に依存している状況です。
　「士別市下水道事業経営戦略」に基づき、維持管理費等の節減に努めるとともに、施設の在り方について検討を進めます。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</si>
</sst>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24-49AC-A113-3A18A0573F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24-49AC-A113-3A18A0573F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31.48</c:v>
                </c:pt>
                <c:pt idx="1">
                  <c:v>32.090000000000003</c:v>
                </c:pt>
                <c:pt idx="2">
                  <c:v>32.28</c:v>
                </c:pt>
                <c:pt idx="3">
                  <c:v>32.5</c:v>
                </c:pt>
                <c:pt idx="4">
                  <c:v>32.08</c:v>
                </c:pt>
              </c:numCache>
            </c:numRef>
          </c:val>
          <c:extLst>
            <c:ext xmlns:c16="http://schemas.microsoft.com/office/drawing/2014/chart" uri="{C3380CC4-5D6E-409C-BE32-E72D297353CC}">
              <c16:uniqueId val="{00000000-8423-46F9-BD0E-F93741C95F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8423-46F9-BD0E-F93741C95F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93.01</c:v>
                </c:pt>
                <c:pt idx="1">
                  <c:v>69.87</c:v>
                </c:pt>
                <c:pt idx="2">
                  <c:v>68.260000000000005</c:v>
                </c:pt>
                <c:pt idx="3">
                  <c:v>70.099999999999994</c:v>
                </c:pt>
                <c:pt idx="4">
                  <c:v>69.319999999999993</c:v>
                </c:pt>
              </c:numCache>
            </c:numRef>
          </c:val>
          <c:extLst>
            <c:ext xmlns:c16="http://schemas.microsoft.com/office/drawing/2014/chart" uri="{C3380CC4-5D6E-409C-BE32-E72D297353CC}">
              <c16:uniqueId val="{00000000-D183-42B1-BC93-B7AF8F5472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D183-42B1-BC93-B7AF8F5472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88.95</c:v>
                </c:pt>
                <c:pt idx="1">
                  <c:v>87.8</c:v>
                </c:pt>
                <c:pt idx="2">
                  <c:v>88.38</c:v>
                </c:pt>
                <c:pt idx="3">
                  <c:v>87.72</c:v>
                </c:pt>
                <c:pt idx="4">
                  <c:v>85.65</c:v>
                </c:pt>
              </c:numCache>
            </c:numRef>
          </c:val>
          <c:extLst>
            <c:ext xmlns:c16="http://schemas.microsoft.com/office/drawing/2014/chart" uri="{C3380CC4-5D6E-409C-BE32-E72D297353CC}">
              <c16:uniqueId val="{00000000-190F-457A-9217-0536D0336F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F-457A-9217-0536D0336F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8-488B-B63C-905C0B19BC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8-488B-B63C-905C0B19BC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5-448A-AF5A-2445A85178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5-448A-AF5A-2445A85178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B-4511-99C1-5096E31FE2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B-4511-99C1-5096E31FE2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F-41C0-9EBA-67F5A12F9A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F-41C0-9EBA-67F5A12F9A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4-4305-876F-AB2349D6D1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D724-4305-876F-AB2349D6D1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39.020000000000003</c:v>
                </c:pt>
                <c:pt idx="1">
                  <c:v>43.49</c:v>
                </c:pt>
                <c:pt idx="2">
                  <c:v>40.409999999999997</c:v>
                </c:pt>
                <c:pt idx="3">
                  <c:v>39.479999999999997</c:v>
                </c:pt>
                <c:pt idx="4">
                  <c:v>32.68</c:v>
                </c:pt>
              </c:numCache>
            </c:numRef>
          </c:val>
          <c:extLst>
            <c:ext xmlns:c16="http://schemas.microsoft.com/office/drawing/2014/chart" uri="{C3380CC4-5D6E-409C-BE32-E72D297353CC}">
              <c16:uniqueId val="{00000000-B4B2-4E63-9B94-F480C30432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B4B2-4E63-9B94-F480C30432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389.75</c:v>
                </c:pt>
                <c:pt idx="1">
                  <c:v>355.33</c:v>
                </c:pt>
                <c:pt idx="2">
                  <c:v>380.7</c:v>
                </c:pt>
                <c:pt idx="3">
                  <c:v>390.11</c:v>
                </c:pt>
                <c:pt idx="4">
                  <c:v>416.49</c:v>
                </c:pt>
              </c:numCache>
            </c:numRef>
          </c:val>
          <c:extLst>
            <c:ext xmlns:c16="http://schemas.microsoft.com/office/drawing/2014/chart" uri="{C3380CC4-5D6E-409C-BE32-E72D297353CC}">
              <c16:uniqueId val="{00000000-EC63-4910-8E27-2D724CAF56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EC63-4910-8E27-2D724CAF56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1" zoomScaleNormal="100" workbookViewId="0">
      <selection activeCell="BE59" sqref="BE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士別市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16869</v>
      </c>
      <c r="AM8" s="54"/>
      <c r="AN8" s="54"/>
      <c r="AO8" s="54"/>
      <c r="AP8" s="54"/>
      <c r="AQ8" s="54"/>
      <c r="AR8" s="54"/>
      <c r="AS8" s="54"/>
      <c r="AT8" s="53">
        <f>データ!T6</f>
        <v>1119.22</v>
      </c>
      <c r="AU8" s="53"/>
      <c r="AV8" s="53"/>
      <c r="AW8" s="53"/>
      <c r="AX8" s="53"/>
      <c r="AY8" s="53"/>
      <c r="AZ8" s="53"/>
      <c r="BA8" s="53"/>
      <c r="BB8" s="53">
        <f>データ!U6</f>
        <v>15.07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14.53</v>
      </c>
      <c r="Q10" s="53"/>
      <c r="R10" s="53"/>
      <c r="S10" s="53"/>
      <c r="T10" s="53"/>
      <c r="U10" s="53"/>
      <c r="V10" s="53"/>
      <c r="W10" s="53">
        <f>データ!Q6</f>
        <v>100</v>
      </c>
      <c r="X10" s="53"/>
      <c r="Y10" s="53"/>
      <c r="Z10" s="53"/>
      <c r="AA10" s="53"/>
      <c r="AB10" s="53"/>
      <c r="AC10" s="53"/>
      <c r="AD10" s="54">
        <f>データ!R6</f>
        <v>3136</v>
      </c>
      <c r="AE10" s="54"/>
      <c r="AF10" s="54"/>
      <c r="AG10" s="54"/>
      <c r="AH10" s="54"/>
      <c r="AI10" s="54"/>
      <c r="AJ10" s="54"/>
      <c r="AK10" s="2"/>
      <c r="AL10" s="54">
        <f>データ!V6</f>
        <v>2428</v>
      </c>
      <c r="AM10" s="54"/>
      <c r="AN10" s="54"/>
      <c r="AO10" s="54"/>
      <c r="AP10" s="54"/>
      <c r="AQ10" s="54"/>
      <c r="AR10" s="54"/>
      <c r="AS10" s="54"/>
      <c r="AT10" s="53">
        <f>データ!W6</f>
        <v>0.59</v>
      </c>
      <c r="AU10" s="53"/>
      <c r="AV10" s="53"/>
      <c r="AW10" s="53"/>
      <c r="AX10" s="53"/>
      <c r="AY10" s="53"/>
      <c r="AZ10" s="53"/>
      <c r="BA10" s="53"/>
      <c r="BB10" s="53">
        <f>データ!X6</f>
        <v>4115.25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1YfIYTbt1haQzZgAy+C4pAvq4QSacpMbzWZf19YnSPlHnt88P0Pwxvs3A0aHLSrfJWgu38ZwNDws4M1moPemuw==" saltValue="Vm+KXuVyOxrmFHvOj+rH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12203</v>
      </c>
      <c r="D6" s="19">
        <f t="shared" si="3"/>
        <v>47</v>
      </c>
      <c r="E6" s="19">
        <f t="shared" si="3"/>
        <v>18</v>
      </c>
      <c r="F6" s="19">
        <f t="shared" si="3"/>
        <v>1</v>
      </c>
      <c r="G6" s="19">
        <f t="shared" si="3"/>
        <v>0</v>
      </c>
      <c r="H6" s="19" t="str">
        <f t="shared" si="3"/>
        <v>北海道　士別市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14.53</v>
      </c>
      <c r="Q6" s="20">
        <f t="shared" si="3"/>
        <v>100</v>
      </c>
      <c r="R6" s="20">
        <f t="shared" si="3"/>
        <v>3136</v>
      </c>
      <c r="S6" s="20">
        <f t="shared" si="3"/>
        <v>16869</v>
      </c>
      <c r="T6" s="20">
        <f t="shared" si="3"/>
        <v>1119.22</v>
      </c>
      <c r="U6" s="20">
        <f t="shared" si="3"/>
        <v>15.07</v>
      </c>
      <c r="V6" s="20">
        <f t="shared" si="3"/>
        <v>2428</v>
      </c>
      <c r="W6" s="20">
        <f t="shared" si="3"/>
        <v>0.59</v>
      </c>
      <c r="X6" s="20">
        <f t="shared" si="3"/>
        <v>4115.25</v>
      </c>
      <c r="Y6" s="21">
        <f>IF(Y7="",NA(),Y7)</f>
        <v>88.95</v>
      </c>
      <c r="Z6" s="21">
        <f t="shared" ref="Z6:AH6" si="4">IF(Z7="",NA(),Z7)</f>
        <v>87.8</v>
      </c>
      <c r="AA6" s="21">
        <f t="shared" si="4"/>
        <v>88.38</v>
      </c>
      <c r="AB6" s="21">
        <f t="shared" si="4"/>
        <v>87.72</v>
      </c>
      <c r="AC6" s="21">
        <f t="shared" si="4"/>
        <v>85.65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39.020000000000003</v>
      </c>
      <c r="BR6" s="21">
        <f t="shared" ref="BR6:BZ6" si="8">IF(BR7="",NA(),BR7)</f>
        <v>43.49</v>
      </c>
      <c r="BS6" s="21">
        <f t="shared" si="8"/>
        <v>40.409999999999997</v>
      </c>
      <c r="BT6" s="21">
        <f t="shared" si="8"/>
        <v>39.479999999999997</v>
      </c>
      <c r="BU6" s="21">
        <f t="shared" si="8"/>
        <v>32.68</v>
      </c>
      <c r="BV6" s="21">
        <f t="shared" si="8"/>
        <v>50.06</v>
      </c>
      <c r="BW6" s="21">
        <f t="shared" si="8"/>
        <v>49.38</v>
      </c>
      <c r="BX6" s="21">
        <f t="shared" si="8"/>
        <v>48.53</v>
      </c>
      <c r="BY6" s="21">
        <f t="shared" si="8"/>
        <v>46.11</v>
      </c>
      <c r="BZ6" s="21">
        <f t="shared" si="8"/>
        <v>45.55</v>
      </c>
      <c r="CA6" s="20" t="str">
        <f>IF(CA7="","",IF(CA7="-","【-】","【"&amp;SUBSTITUTE(TEXT(CA7,"#,##0.00"),"-","△")&amp;"】"))</f>
        <v>【46.20】</v>
      </c>
      <c r="CB6" s="21">
        <f>IF(CB7="",NA(),CB7)</f>
        <v>389.75</v>
      </c>
      <c r="CC6" s="21">
        <f t="shared" ref="CC6:CK6" si="9">IF(CC7="",NA(),CC7)</f>
        <v>355.33</v>
      </c>
      <c r="CD6" s="21">
        <f t="shared" si="9"/>
        <v>380.7</v>
      </c>
      <c r="CE6" s="21">
        <f t="shared" si="9"/>
        <v>390.11</v>
      </c>
      <c r="CF6" s="21">
        <f t="shared" si="9"/>
        <v>416.49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31.48</v>
      </c>
      <c r="CN6" s="21">
        <f t="shared" ref="CN6:CV6" si="10">IF(CN7="",NA(),CN7)</f>
        <v>32.090000000000003</v>
      </c>
      <c r="CO6" s="21">
        <f t="shared" si="10"/>
        <v>32.28</v>
      </c>
      <c r="CP6" s="21">
        <f t="shared" si="10"/>
        <v>32.5</v>
      </c>
      <c r="CQ6" s="21">
        <f t="shared" si="10"/>
        <v>32.08</v>
      </c>
      <c r="CR6" s="21">
        <f t="shared" si="10"/>
        <v>47.35</v>
      </c>
      <c r="CS6" s="21">
        <f t="shared" si="10"/>
        <v>46.36</v>
      </c>
      <c r="CT6" s="21">
        <f t="shared" si="10"/>
        <v>46.45</v>
      </c>
      <c r="CU6" s="21">
        <f t="shared" si="10"/>
        <v>45.36</v>
      </c>
      <c r="CV6" s="21">
        <f t="shared" si="10"/>
        <v>45.93</v>
      </c>
      <c r="CW6" s="20" t="str">
        <f>IF(CW7="","",IF(CW7="-","【-】","【"&amp;SUBSTITUTE(TEXT(CW7,"#,##0.00"),"-","△")&amp;"】"))</f>
        <v>【46.29】</v>
      </c>
      <c r="CX6" s="21">
        <f>IF(CX7="",NA(),CX7)</f>
        <v>93.01</v>
      </c>
      <c r="CY6" s="21">
        <f t="shared" ref="CY6:DG6" si="11">IF(CY7="",NA(),CY7)</f>
        <v>69.87</v>
      </c>
      <c r="CZ6" s="21">
        <f t="shared" si="11"/>
        <v>68.260000000000005</v>
      </c>
      <c r="DA6" s="21">
        <f t="shared" si="11"/>
        <v>70.099999999999994</v>
      </c>
      <c r="DB6" s="21">
        <f t="shared" si="11"/>
        <v>69.319999999999993</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12203</v>
      </c>
      <c r="D7" s="23">
        <v>47</v>
      </c>
      <c r="E7" s="23">
        <v>18</v>
      </c>
      <c r="F7" s="23">
        <v>1</v>
      </c>
      <c r="G7" s="23">
        <v>0</v>
      </c>
      <c r="H7" s="23" t="s">
        <v>98</v>
      </c>
      <c r="I7" s="23" t="s">
        <v>99</v>
      </c>
      <c r="J7" s="23" t="s">
        <v>100</v>
      </c>
      <c r="K7" s="23" t="s">
        <v>101</v>
      </c>
      <c r="L7" s="23" t="s">
        <v>102</v>
      </c>
      <c r="M7" s="23" t="s">
        <v>103</v>
      </c>
      <c r="N7" s="24" t="s">
        <v>104</v>
      </c>
      <c r="O7" s="24" t="s">
        <v>105</v>
      </c>
      <c r="P7" s="24">
        <v>14.53</v>
      </c>
      <c r="Q7" s="24">
        <v>100</v>
      </c>
      <c r="R7" s="24">
        <v>3136</v>
      </c>
      <c r="S7" s="24">
        <v>16869</v>
      </c>
      <c r="T7" s="24">
        <v>1119.22</v>
      </c>
      <c r="U7" s="24">
        <v>15.07</v>
      </c>
      <c r="V7" s="24">
        <v>2428</v>
      </c>
      <c r="W7" s="24">
        <v>0.59</v>
      </c>
      <c r="X7" s="24">
        <v>4115.25</v>
      </c>
      <c r="Y7" s="24">
        <v>88.95</v>
      </c>
      <c r="Z7" s="24">
        <v>87.8</v>
      </c>
      <c r="AA7" s="24">
        <v>88.38</v>
      </c>
      <c r="AB7" s="24">
        <v>87.72</v>
      </c>
      <c r="AC7" s="24">
        <v>85.65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39.020000000000003</v>
      </c>
      <c r="BR7" s="24">
        <v>43.49</v>
      </c>
      <c r="BS7" s="24">
        <v>40.409999999999997</v>
      </c>
      <c r="BT7" s="24">
        <v>39.479999999999997</v>
      </c>
      <c r="BU7" s="24">
        <v>32.68</v>
      </c>
      <c r="BV7" s="24">
        <v>50.06</v>
      </c>
      <c r="BW7" s="24">
        <v>49.38</v>
      </c>
      <c r="BX7" s="24">
        <v>48.53</v>
      </c>
      <c r="BY7" s="24">
        <v>46.11</v>
      </c>
      <c r="BZ7" s="24">
        <v>45.55</v>
      </c>
      <c r="CA7" s="24">
        <v>46.2</v>
      </c>
      <c r="CB7" s="24">
        <v>389.75</v>
      </c>
      <c r="CC7" s="24">
        <v>355.33</v>
      </c>
      <c r="CD7" s="24">
        <v>380.7</v>
      </c>
      <c r="CE7" s="24">
        <v>390.11</v>
      </c>
      <c r="CF7" s="24">
        <v>416.49</v>
      </c>
      <c r="CG7" s="24">
        <v>309.22000000000003</v>
      </c>
      <c r="CH7" s="24">
        <v>316.97000000000003</v>
      </c>
      <c r="CI7" s="24">
        <v>326.17</v>
      </c>
      <c r="CJ7" s="24">
        <v>336.93</v>
      </c>
      <c r="CK7" s="24">
        <v>331.17</v>
      </c>
      <c r="CL7" s="24">
        <v>332.82</v>
      </c>
      <c r="CM7" s="24">
        <v>31.48</v>
      </c>
      <c r="CN7" s="24">
        <v>32.090000000000003</v>
      </c>
      <c r="CO7" s="24">
        <v>32.28</v>
      </c>
      <c r="CP7" s="24">
        <v>32.5</v>
      </c>
      <c r="CQ7" s="24">
        <v>32.08</v>
      </c>
      <c r="CR7" s="24">
        <v>47.35</v>
      </c>
      <c r="CS7" s="24">
        <v>46.36</v>
      </c>
      <c r="CT7" s="24">
        <v>46.45</v>
      </c>
      <c r="CU7" s="24">
        <v>45.36</v>
      </c>
      <c r="CV7" s="24">
        <v>45.93</v>
      </c>
      <c r="CW7" s="24">
        <v>46.29</v>
      </c>
      <c r="CX7" s="24">
        <v>93.01</v>
      </c>
      <c r="CY7" s="24">
        <v>69.87</v>
      </c>
      <c r="CZ7" s="24">
        <v>68.260000000000005</v>
      </c>
      <c r="DA7" s="24">
        <v>70.099999999999994</v>
      </c>
      <c r="DB7" s="24">
        <v>69.319999999999993</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2025-01-31T01:49:58Z</cp:lastPrinted>
  <dcterms:created xsi:type="dcterms:W3CDTF">2025-01-24T07:41:40Z</dcterms:created>
  <dcterms:modified xsi:type="dcterms:W3CDTF">2025-01-24T07:41:40Z</dcterms:modified>
  <cp:category/>
</cp:coreProperties>
</file>