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52.23\shibetsu\建設環境部\上下水道局\00 共通\901　通知・照会（局共通）\00　道\経営比較分析表\R7　公営企業に係る経営比較分析表（令和6年度決算）の分析等について\02 水道\"/>
    </mc:Choice>
  </mc:AlternateContent>
  <workbookProtection workbookAlgorithmName="SHA-512" workbookHashValue="5ovolNIh+6u/tEVexuuKAlWWEJkeIrFaSOhypIg6cUBVT12NgiPQEZBoWq7//FBt+1+DgCjIbKvy/14XXTSuhg==" workbookSaltValue="MQ/p875yIP94zJ6ZPb1mgw==" workbookSpinCount="100000" lockStructure="1"/>
  <bookViews>
    <workbookView xWindow="0" yWindow="0" windowWidth="19200" windowHeight="111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<sst xmlns="http://schemas.openxmlformats.org/spreadsheetml/2006/main" count="228" uniqueCount="113">
  <si>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</si>
  <si>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</si>
  <si>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</si>
  <si>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</si>
  <si>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</si>
  <si>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</si>
  <si>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</si>
  <si>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</si>
  <si>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</si>
  <si>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</si>
  <si>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</si>
  <si>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</si>
  <si>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</si>
  <si>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</si>
  <si>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</si>
  <si>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</si>
  <si>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</si>
  <si>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</si>
  <si>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</si>
  <si>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</si>
  <si>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</si>
  <si>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</si>
  <si>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</si>
  <si>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</si>
  <si>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</si>
  <si>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</si>
  <si>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</si>
  <si>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</si>
  <si>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</si>
  <si>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</si>
  <si>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</si>
  <si>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</si>
  <si>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</si>
  <si>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</si>
  <si>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</si>
  <si>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</si>
  <si>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</si>
  <si>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</si>
  <si>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</si>
  <si>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</si>
  <si>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</si>
  <si>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</si>
  <si>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</si>
  <si>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</si>
  <si>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</si>
  <si>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</si>
  <si>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</si>
  <si>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</si>
  <si>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</si>
  <si>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</si>
  <si>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</si>
  <si>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</si>
  <si>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</si>
  <si>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</si>
  <si>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</si>
  <si>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</si>
  <si>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</si>
  <si>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</si>
  <si>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</si>
  <si>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</si>
  <si>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</si>
  <si>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</si>
  <si>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</si>
  <si>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</si>
  <si>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</si>
  <si>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</si>
  <si>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</si>
  <si>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</si>
  <si>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</si>
  <si>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</si>
  <si>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</si>
  <si>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</si>
  <si>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</si>
  <si>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</si>
  <si>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</si>
  <si>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</si>
  <si>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</si>
  <si>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</si>
  <si>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</si>
  <si>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</si>
  <si>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</si>
  <si>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</si>
  <si>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</si>
  <si>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</si>
  <si>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</si>
  <si>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</si>
  <si>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</si>
  <si>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</si>
  <si>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</si>
  <si>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</si>
  <si>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</si>
  <si>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</si>
  <si>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士別市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</si>
  <si>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</si>
  <si>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</si>
  <si>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</si>
  <si>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</si>
  <si>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</si>
  <si>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</si>
  <si>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</si>
  <si>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</si>
  <si>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</si>
  <si>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</si>
  <si>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</si>
  <si>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</si>
  <si>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</si>
  <si>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</si>
  <si>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</si>
  <si>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</si>
  <si>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</si>
  <si>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償却対象資産の減価償却の状況を示す有形固定資産減価償却率は前年度比1.63ポイント増の47.21％、法定耐用年数を経過した管路延長の割合を示す管路経年化率は、昭和50年後半に給水区域を拡張した際に整備した管路が耐用年数を経過した影響で前年度比6.34ポイント増の35.83％になりました。
　当該年度に更新した管路延長の割合を示す管路更新率は0.35％に留まっています。
　建設改良費の抑制を行っているため、今後も管路経年化率は増加していく見込みですが、優先度を考慮した効率的な管路の更新を実施していきます。</t>
    <phoneticPr fontId="4"/>
  </si>
  <si>
    <t>　２期連続の黒字決算となり、流動比率が改善しましたが、依然として100％を下回っており、厳しい経営状況となっています。
　また、法定耐用年数を経過し更新時期を迎える管路が増加しており、管路の劣化状況などから判断し計画的に更新を進めなければなりません。
　今後においても、経営戦略に基づき、計画的かつ効率的な事業運営や経営基盤の強化を推進することで、持続可能な事業運営を確立し、安全で安心な水道水の安定的な供給の実現をめざします。</t>
    <rPh sb="14" eb="18">
      <t>リュウドウヒリツ</t>
    </rPh>
    <rPh sb="19" eb="21">
      <t>カイゼン</t>
    </rPh>
    <rPh sb="27" eb="29">
      <t>イゼン</t>
    </rPh>
    <rPh sb="37" eb="39">
      <t>シタマワ</t>
    </rPh>
    <rPh sb="44" eb="45">
      <t>キビ</t>
    </rPh>
    <rPh sb="113" eb="114">
      <t>スス</t>
    </rPh>
    <phoneticPr fontId="4"/>
  </si>
  <si>
    <t>　経常収支比率は、水道メーター取替個数が例年より少なかった影響で維持管理経費が減少したため、昨年度と比較し9.72ポイント増となりました。
　累積欠損金は、36.45ポイント減少しましたが、平均値を大きく上回っています。
　流動比率は、前年度比5.93ポイント改善したものの、依然として100％を下回っていおり、企業債の償還には一般会計繰入金等を原資とする予定です。
　料金水準の妥当性を示す料金回収率は、料金改定により大きく改善しました。
　給水原価は、維持管理経費が減少したことで例年に比べて低い数値になりました。ただし、本市の水道事業は、給水区域面積が広大であり維持管理の必要な施設や管路が多いことから、平均値に比べると高い状況になっています。
　有収率は、大規模な漏水がなかったこともあり、平年並みの数値になりました。継続的に漏水調査を行うとともに、日頃から維持管理に努め、有収率の向上を図ります。</t>
    <rPh sb="9" eb="11">
      <t>スイドウ</t>
    </rPh>
    <rPh sb="15" eb="17">
      <t>トリカエ</t>
    </rPh>
    <rPh sb="17" eb="19">
      <t>コスウ</t>
    </rPh>
    <rPh sb="20" eb="22">
      <t>レイネン</t>
    </rPh>
    <rPh sb="24" eb="25">
      <t>スク</t>
    </rPh>
    <rPh sb="29" eb="31">
      <t>エイキョウ</t>
    </rPh>
    <rPh sb="32" eb="38">
      <t>イジカンリケイヒ</t>
    </rPh>
    <rPh sb="39" eb="41">
      <t>ゲンショウ</t>
    </rPh>
    <rPh sb="46" eb="49">
      <t>サクネンド</t>
    </rPh>
    <rPh sb="50" eb="52">
      <t>ヒカク</t>
    </rPh>
    <rPh sb="61" eb="62">
      <t>ゾウ</t>
    </rPh>
    <rPh sb="118" eb="121">
      <t>ゼンネンド</t>
    </rPh>
    <rPh sb="121" eb="122">
      <t>ヒ</t>
    </rPh>
    <rPh sb="130" eb="132">
      <t>カイゼン</t>
    </rPh>
    <rPh sb="138" eb="140">
      <t>イゼン</t>
    </rPh>
    <rPh sb="203" eb="207">
      <t>リョウキンカイテイ</t>
    </rPh>
    <rPh sb="210" eb="211">
      <t>オオ</t>
    </rPh>
    <rPh sb="213" eb="215">
      <t>カイゼン</t>
    </rPh>
    <rPh sb="222" eb="226">
      <t>キュウスイゲンカ</t>
    </rPh>
    <rPh sb="228" eb="234">
      <t>イジカンリケイヒ</t>
    </rPh>
    <rPh sb="235" eb="237">
      <t>ゲンショウ</t>
    </rPh>
    <rPh sb="242" eb="244">
      <t>レイネン</t>
    </rPh>
    <rPh sb="245" eb="246">
      <t>クラ</t>
    </rPh>
    <rPh sb="248" eb="249">
      <t>ヒク</t>
    </rPh>
    <rPh sb="250" eb="252">
      <t>スウチ</t>
    </rPh>
    <rPh sb="309" eb="310">
      <t>クラ</t>
    </rPh>
    <rPh sb="332" eb="335">
      <t>ダイキボ</t>
    </rPh>
    <rPh sb="336" eb="338">
      <t>ロウスイ</t>
    </rPh>
    <rPh sb="349" eb="352">
      <t>ヘイネンナ</t>
    </rPh>
    <rPh sb="354" eb="356">
      <t>スウチ</t>
    </rPh>
    <rPh sb="379" eb="381">
      <t>ヒゴロ</t>
    </rPh>
    <rPh sb="383" eb="387">
      <t>イジカンリ</t>
    </rPh>
    <rPh sb="388" eb="389">
      <t>ツト</t>
    </rPh>
    <rPh sb="391" eb="394">
      <t>ユウシュウリツ</t>
    </rPh>
    <rPh sb="395" eb="397">
      <t>コウジョウ</t>
    </rPh>
    <rPh sb="398" eb="39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</si>
</sst>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0.41</c:v>
                </c:pt>
                <c:pt idx="2">
                  <c:v>0.31</c:v>
                </c:pt>
                <c:pt idx="3">
                  <c:v>0.35</c:v>
                </c:pt>
                <c:pt idx="4">
                  <c:v>0.35</c:v>
                </c:pt>
              </c:numCache>
            </c:numRef>
          </c:val>
          <c:extLst>
            <c:ext xmlns:c16="http://schemas.microsoft.com/office/drawing/2014/chart" uri="{C3380CC4-5D6E-409C-BE32-E72D297353CC}">
              <c16:uniqueId val="{00000000-1C74-48EE-82FD-B382BA6032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C74-48EE-82FD-B382BA6032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59.26</c:v>
                </c:pt>
                <c:pt idx="1">
                  <c:v>56.65</c:v>
                </c:pt>
                <c:pt idx="2">
                  <c:v>57.12</c:v>
                </c:pt>
                <c:pt idx="3">
                  <c:v>57.66</c:v>
                </c:pt>
                <c:pt idx="4">
                  <c:v>55.72</c:v>
                </c:pt>
              </c:numCache>
            </c:numRef>
          </c:val>
          <c:extLst>
            <c:ext xmlns:c16="http://schemas.microsoft.com/office/drawing/2014/chart" uri="{C3380CC4-5D6E-409C-BE32-E72D297353CC}">
              <c16:uniqueId val="{00000000-83D2-4BF1-AA5A-5E8822E76E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83D2-4BF1-AA5A-5E8822E76E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78.92</c:v>
                </c:pt>
                <c:pt idx="1">
                  <c:v>81.739999999999995</c:v>
                </c:pt>
                <c:pt idx="2">
                  <c:v>78.95</c:v>
                </c:pt>
                <c:pt idx="3">
                  <c:v>77.06</c:v>
                </c:pt>
                <c:pt idx="4">
                  <c:v>78.98</c:v>
                </c:pt>
              </c:numCache>
            </c:numRef>
          </c:val>
          <c:extLst>
            <c:ext xmlns:c16="http://schemas.microsoft.com/office/drawing/2014/chart" uri="{C3380CC4-5D6E-409C-BE32-E72D297353CC}">
              <c16:uniqueId val="{00000000-7F07-43D4-8166-02963E8871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7F07-43D4-8166-02963E8871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87.54</c:v>
                </c:pt>
                <c:pt idx="1">
                  <c:v>94.99</c:v>
                </c:pt>
                <c:pt idx="2">
                  <c:v>99.66</c:v>
                </c:pt>
                <c:pt idx="3">
                  <c:v>108.63</c:v>
                </c:pt>
                <c:pt idx="4">
                  <c:v>118.35</c:v>
                </c:pt>
              </c:numCache>
            </c:numRef>
          </c:val>
          <c:extLst>
            <c:ext xmlns:c16="http://schemas.microsoft.com/office/drawing/2014/chart" uri="{C3380CC4-5D6E-409C-BE32-E72D297353CC}">
              <c16:uniqueId val="{00000000-C385-4E16-BEB4-CE9819E6A8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385-4E16-BEB4-CE9819E6A8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40.36</c:v>
                </c:pt>
                <c:pt idx="1">
                  <c:v>42.34</c:v>
                </c:pt>
                <c:pt idx="2">
                  <c:v>44.31</c:v>
                </c:pt>
                <c:pt idx="3">
                  <c:v>45.58</c:v>
                </c:pt>
                <c:pt idx="4">
                  <c:v>47.21</c:v>
                </c:pt>
              </c:numCache>
            </c:numRef>
          </c:val>
          <c:extLst>
            <c:ext xmlns:c16="http://schemas.microsoft.com/office/drawing/2014/chart" uri="{C3380CC4-5D6E-409C-BE32-E72D297353CC}">
              <c16:uniqueId val="{00000000-21CA-4C40-A961-032A9FDEF15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21CA-4C40-A961-032A9FDEF15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12.07</c:v>
                </c:pt>
                <c:pt idx="1">
                  <c:v>13.99</c:v>
                </c:pt>
                <c:pt idx="2">
                  <c:v>13.84</c:v>
                </c:pt>
                <c:pt idx="3">
                  <c:v>29.49</c:v>
                </c:pt>
                <c:pt idx="4">
                  <c:v>35.83</c:v>
                </c:pt>
              </c:numCache>
            </c:numRef>
          </c:val>
          <c:extLst>
            <c:ext xmlns:c16="http://schemas.microsoft.com/office/drawing/2014/chart" uri="{C3380CC4-5D6E-409C-BE32-E72D297353CC}">
              <c16:uniqueId val="{00000000-F2A5-43C4-AD42-AA149DD521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F2A5-43C4-AD42-AA149DD521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88.08</c:v>
                </c:pt>
                <c:pt idx="1">
                  <c:v>96.76</c:v>
                </c:pt>
                <c:pt idx="2">
                  <c:v>104.7</c:v>
                </c:pt>
                <c:pt idx="3">
                  <c:v>87.89</c:v>
                </c:pt>
                <c:pt idx="4">
                  <c:v>51.44</c:v>
                </c:pt>
              </c:numCache>
            </c:numRef>
          </c:val>
          <c:extLst>
            <c:ext xmlns:c16="http://schemas.microsoft.com/office/drawing/2014/chart" uri="{C3380CC4-5D6E-409C-BE32-E72D297353CC}">
              <c16:uniqueId val="{00000000-25FC-4E9B-9194-C794B9A22C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5FC-4E9B-9194-C794B9A22C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112.08</c:v>
                </c:pt>
                <c:pt idx="1">
                  <c:v>85.8</c:v>
                </c:pt>
                <c:pt idx="2">
                  <c:v>66.23</c:v>
                </c:pt>
                <c:pt idx="3">
                  <c:v>59.96</c:v>
                </c:pt>
                <c:pt idx="4">
                  <c:v>65.89</c:v>
                </c:pt>
              </c:numCache>
            </c:numRef>
          </c:val>
          <c:extLst>
            <c:ext xmlns:c16="http://schemas.microsoft.com/office/drawing/2014/chart" uri="{C3380CC4-5D6E-409C-BE32-E72D297353CC}">
              <c16:uniqueId val="{00000000-4556-466C-8591-5C8FDB011E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556-466C-8591-5C8FDB011E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1317.79</c:v>
                </c:pt>
                <c:pt idx="1">
                  <c:v>1308.25</c:v>
                </c:pt>
                <c:pt idx="2">
                  <c:v>1370.73</c:v>
                </c:pt>
                <c:pt idx="3">
                  <c:v>1305.43</c:v>
                </c:pt>
                <c:pt idx="4">
                  <c:v>1079.3399999999999</c:v>
                </c:pt>
              </c:numCache>
            </c:numRef>
          </c:val>
          <c:extLst>
            <c:ext xmlns:c16="http://schemas.microsoft.com/office/drawing/2014/chart" uri="{C3380CC4-5D6E-409C-BE32-E72D297353CC}">
              <c16:uniqueId val="{00000000-1C01-407D-B0E8-63A48C1E85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1C01-407D-B0E8-63A48C1E85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76.84</c:v>
                </c:pt>
                <c:pt idx="1">
                  <c:v>75.77</c:v>
                </c:pt>
                <c:pt idx="2">
                  <c:v>73.78</c:v>
                </c:pt>
                <c:pt idx="3">
                  <c:v>76.55</c:v>
                </c:pt>
                <c:pt idx="4">
                  <c:v>98.73</c:v>
                </c:pt>
              </c:numCache>
            </c:numRef>
          </c:val>
          <c:extLst>
            <c:ext xmlns:c16="http://schemas.microsoft.com/office/drawing/2014/chart" uri="{C3380CC4-5D6E-409C-BE32-E72D297353CC}">
              <c16:uniqueId val="{00000000-445A-449B-AC8F-1D075A2403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45A-449B-AC8F-1D075A2403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252.41</c:v>
                </c:pt>
                <c:pt idx="1">
                  <c:v>256.52</c:v>
                </c:pt>
                <c:pt idx="2">
                  <c:v>252.21</c:v>
                </c:pt>
                <c:pt idx="3">
                  <c:v>253.91</c:v>
                </c:pt>
                <c:pt idx="4">
                  <c:v>235.78</c:v>
                </c:pt>
              </c:numCache>
            </c:numRef>
          </c:val>
          <c:extLst>
            <c:ext xmlns:c16="http://schemas.microsoft.com/office/drawing/2014/chart" uri="{C3380CC4-5D6E-409C-BE32-E72D297353CC}">
              <c16:uniqueId val="{00000000-8DBE-4389-9DC9-2EE178E7F1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8DBE-4389-9DC9-2EE178E7F1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士別市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16440</v>
      </c>
      <c r="AM8" s="65"/>
      <c r="AN8" s="65"/>
      <c r="AO8" s="65"/>
      <c r="AP8" s="65"/>
      <c r="AQ8" s="65"/>
      <c r="AR8" s="65"/>
      <c r="AS8" s="65"/>
      <c r="AT8" s="36">
        <f>データ!$S$6</f>
        <v>1119.22</v>
      </c>
      <c r="AU8" s="37"/>
      <c r="AV8" s="37"/>
      <c r="AW8" s="37"/>
      <c r="AX8" s="37"/>
      <c r="AY8" s="37"/>
      <c r="AZ8" s="37"/>
      <c r="BA8" s="37"/>
      <c r="BB8" s="54">
        <f>データ!$T$6</f>
        <v>14.69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24.24</v>
      </c>
      <c r="J10" s="37"/>
      <c r="K10" s="37"/>
      <c r="L10" s="37"/>
      <c r="M10" s="37"/>
      <c r="N10" s="37"/>
      <c r="O10" s="64"/>
      <c r="P10" s="54">
        <f>データ!$P$6</f>
        <v>84.16</v>
      </c>
      <c r="Q10" s="54"/>
      <c r="R10" s="54"/>
      <c r="S10" s="54"/>
      <c r="T10" s="54"/>
      <c r="U10" s="54"/>
      <c r="V10" s="54"/>
      <c r="W10" s="65">
        <f>データ!$Q$6</f>
        <v>5299</v>
      </c>
      <c r="X10" s="65"/>
      <c r="Y10" s="65"/>
      <c r="Z10" s="65"/>
      <c r="AA10" s="65"/>
      <c r="AB10" s="65"/>
      <c r="AC10" s="65"/>
      <c r="AD10" s="2"/>
      <c r="AE10" s="2"/>
      <c r="AF10" s="2"/>
      <c r="AG10" s="2"/>
      <c r="AH10" s="2"/>
      <c r="AI10" s="2"/>
      <c r="AJ10" s="2"/>
      <c r="AK10" s="2"/>
      <c r="AL10" s="65">
        <f>データ!$U$6</f>
        <v>13717</v>
      </c>
      <c r="AM10" s="65"/>
      <c r="AN10" s="65"/>
      <c r="AO10" s="65"/>
      <c r="AP10" s="65"/>
      <c r="AQ10" s="65"/>
      <c r="AR10" s="65"/>
      <c r="AS10" s="65"/>
      <c r="AT10" s="36">
        <f>データ!$V$6</f>
        <v>209.52</v>
      </c>
      <c r="AU10" s="37"/>
      <c r="AV10" s="37"/>
      <c r="AW10" s="37"/>
      <c r="AX10" s="37"/>
      <c r="AY10" s="37"/>
      <c r="AZ10" s="37"/>
      <c r="BA10" s="37"/>
      <c r="BB10" s="54">
        <f>データ!$W$6</f>
        <v>65.47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rUoF1orNvRQt3knezM67EgDUdDGx6BYBlqNICZmUXiLBob2KRAyVUV+cbHcL+7m6S0/I7VUBHAEJ3znlPnSmg==" saltValue="o0Rku+mmm8YJ8MSn2a8n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12203</v>
      </c>
      <c r="D6" s="20">
        <f t="shared" si="3"/>
        <v>46</v>
      </c>
      <c r="E6" s="20">
        <f t="shared" si="3"/>
        <v>1</v>
      </c>
      <c r="F6" s="20">
        <f t="shared" si="3"/>
        <v>0</v>
      </c>
      <c r="G6" s="20">
        <f t="shared" si="3"/>
        <v>1</v>
      </c>
      <c r="H6" s="20" t="str">
        <f t="shared" si="3"/>
        <v>北海道　士別市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24.24</v>
      </c>
      <c r="P6" s="21">
        <f t="shared" si="3"/>
        <v>84.16</v>
      </c>
      <c r="Q6" s="21">
        <f t="shared" si="3"/>
        <v>5299</v>
      </c>
      <c r="R6" s="21">
        <f t="shared" si="3"/>
        <v>16440</v>
      </c>
      <c r="S6" s="21">
        <f t="shared" si="3"/>
        <v>1119.22</v>
      </c>
      <c r="T6" s="21">
        <f t="shared" si="3"/>
        <v>14.69</v>
      </c>
      <c r="U6" s="21">
        <f t="shared" si="3"/>
        <v>13717</v>
      </c>
      <c r="V6" s="21">
        <f t="shared" si="3"/>
        <v>209.52</v>
      </c>
      <c r="W6" s="21">
        <f t="shared" si="3"/>
        <v>65.47</v>
      </c>
      <c r="X6" s="22">
        <f>IF(X7="",NA(),X7)</f>
        <v>87.54</v>
      </c>
      <c r="Y6" s="22">
        <f t="shared" ref="Y6:AG6" si="4">IF(Y7="",NA(),Y7)</f>
        <v>94.99</v>
      </c>
      <c r="Z6" s="22">
        <f t="shared" si="4"/>
        <v>99.66</v>
      </c>
      <c r="AA6" s="22">
        <f t="shared" si="4"/>
        <v>108.63</v>
      </c>
      <c r="AB6" s="22">
        <f t="shared" si="4"/>
        <v>118.35</v>
      </c>
      <c r="AC6" s="22">
        <f t="shared" si="4"/>
        <v>109.02</v>
      </c>
      <c r="AD6" s="22">
        <f t="shared" si="4"/>
        <v>107.81</v>
      </c>
      <c r="AE6" s="22">
        <f t="shared" si="4"/>
        <v>107.21</v>
      </c>
      <c r="AF6" s="22">
        <f t="shared" si="4"/>
        <v>105.97</v>
      </c>
      <c r="AG6" s="22">
        <f t="shared" si="4"/>
        <v>105.08</v>
      </c>
      <c r="AH6" s="21" t="str">
        <f>IF(AH7="","",IF(AH7="-","【-】","【"&amp;SUBSTITUTE(TEXT(AH7,"#,##0.00"),"-","△")&amp;"】"))</f>
        <v>【107.26】</v>
      </c>
      <c r="AI6" s="22">
        <f>IF(AI7="",NA(),AI7)</f>
        <v>88.08</v>
      </c>
      <c r="AJ6" s="22">
        <f t="shared" ref="AJ6:AR6" si="5">IF(AJ7="",NA(),AJ7)</f>
        <v>96.76</v>
      </c>
      <c r="AK6" s="22">
        <f t="shared" si="5"/>
        <v>104.7</v>
      </c>
      <c r="AL6" s="22">
        <f t="shared" si="5"/>
        <v>87.89</v>
      </c>
      <c r="AM6" s="22">
        <f t="shared" si="5"/>
        <v>51.44</v>
      </c>
      <c r="AN6" s="22">
        <f t="shared" si="5"/>
        <v>11</v>
      </c>
      <c r="AO6" s="22">
        <f t="shared" si="5"/>
        <v>8.86</v>
      </c>
      <c r="AP6" s="22">
        <f t="shared" si="5"/>
        <v>7.65</v>
      </c>
      <c r="AQ6" s="22">
        <f t="shared" si="5"/>
        <v>8.52</v>
      </c>
      <c r="AR6" s="22">
        <f t="shared" si="5"/>
        <v>10.8</v>
      </c>
      <c r="AS6" s="21" t="str">
        <f>IF(AS7="","",IF(AS7="-","【-】","【"&amp;SUBSTITUTE(TEXT(AS7,"#,##0.00"),"-","△")&amp;"】"))</f>
        <v>【1.61】</v>
      </c>
      <c r="AT6" s="22">
        <f>IF(AT7="",NA(),AT7)</f>
        <v>112.08</v>
      </c>
      <c r="AU6" s="22">
        <f t="shared" ref="AU6:BC6" si="6">IF(AU7="",NA(),AU7)</f>
        <v>85.8</v>
      </c>
      <c r="AV6" s="22">
        <f t="shared" si="6"/>
        <v>66.23</v>
      </c>
      <c r="AW6" s="22">
        <f t="shared" si="6"/>
        <v>59.96</v>
      </c>
      <c r="AX6" s="22">
        <f t="shared" si="6"/>
        <v>65.89</v>
      </c>
      <c r="AY6" s="22">
        <f t="shared" si="6"/>
        <v>371.81</v>
      </c>
      <c r="AZ6" s="22">
        <f t="shared" si="6"/>
        <v>384.23</v>
      </c>
      <c r="BA6" s="22">
        <f t="shared" si="6"/>
        <v>364.3</v>
      </c>
      <c r="BB6" s="22">
        <f t="shared" si="6"/>
        <v>378.87</v>
      </c>
      <c r="BC6" s="22">
        <f t="shared" si="6"/>
        <v>362.35</v>
      </c>
      <c r="BD6" s="21" t="str">
        <f>IF(BD7="","",IF(BD7="-","【-】","【"&amp;SUBSTITUTE(TEXT(BD7,"#,##0.00"),"-","△")&amp;"】"))</f>
        <v>【239.69】</v>
      </c>
      <c r="BE6" s="22">
        <f>IF(BE7="",NA(),BE7)</f>
        <v>1317.79</v>
      </c>
      <c r="BF6" s="22">
        <f t="shared" ref="BF6:BN6" si="7">IF(BF7="",NA(),BF7)</f>
        <v>1308.25</v>
      </c>
      <c r="BG6" s="22">
        <f t="shared" si="7"/>
        <v>1370.73</v>
      </c>
      <c r="BH6" s="22">
        <f t="shared" si="7"/>
        <v>1305.43</v>
      </c>
      <c r="BI6" s="22">
        <f t="shared" si="7"/>
        <v>1079.3399999999999</v>
      </c>
      <c r="BJ6" s="22">
        <f t="shared" si="7"/>
        <v>465.85</v>
      </c>
      <c r="BK6" s="22">
        <f t="shared" si="7"/>
        <v>439.43</v>
      </c>
      <c r="BL6" s="22">
        <f t="shared" si="7"/>
        <v>438.41</v>
      </c>
      <c r="BM6" s="22">
        <f t="shared" si="7"/>
        <v>430.23</v>
      </c>
      <c r="BN6" s="22">
        <f t="shared" si="7"/>
        <v>429.24</v>
      </c>
      <c r="BO6" s="21" t="str">
        <f>IF(BO7="","",IF(BO7="-","【-】","【"&amp;SUBSTITUTE(TEXT(BO7,"#,##0.00"),"-","△")&amp;"】"))</f>
        <v>【264.86】</v>
      </c>
      <c r="BP6" s="22">
        <f>IF(BP7="",NA(),BP7)</f>
        <v>76.84</v>
      </c>
      <c r="BQ6" s="22">
        <f t="shared" ref="BQ6:BY6" si="8">IF(BQ7="",NA(),BQ7)</f>
        <v>75.77</v>
      </c>
      <c r="BR6" s="22">
        <f t="shared" si="8"/>
        <v>73.78</v>
      </c>
      <c r="BS6" s="22">
        <f t="shared" si="8"/>
        <v>76.55</v>
      </c>
      <c r="BT6" s="22">
        <f t="shared" si="8"/>
        <v>98.73</v>
      </c>
      <c r="BU6" s="22">
        <f t="shared" si="8"/>
        <v>92.39</v>
      </c>
      <c r="BV6" s="22">
        <f t="shared" si="8"/>
        <v>94.41</v>
      </c>
      <c r="BW6" s="22">
        <f t="shared" si="8"/>
        <v>90.96</v>
      </c>
      <c r="BX6" s="22">
        <f t="shared" si="8"/>
        <v>90.66</v>
      </c>
      <c r="BY6" s="22">
        <f t="shared" si="8"/>
        <v>90.78</v>
      </c>
      <c r="BZ6" s="21" t="str">
        <f>IF(BZ7="","",IF(BZ7="-","【-】","【"&amp;SUBSTITUTE(TEXT(BZ7,"#,##0.00"),"-","△")&amp;"】"))</f>
        <v>【97.59】</v>
      </c>
      <c r="CA6" s="22">
        <f>IF(CA7="",NA(),CA7)</f>
        <v>252.41</v>
      </c>
      <c r="CB6" s="22">
        <f t="shared" ref="CB6:CJ6" si="9">IF(CB7="",NA(),CB7)</f>
        <v>256.52</v>
      </c>
      <c r="CC6" s="22">
        <f t="shared" si="9"/>
        <v>252.21</v>
      </c>
      <c r="CD6" s="22">
        <f t="shared" si="9"/>
        <v>253.91</v>
      </c>
      <c r="CE6" s="22">
        <f t="shared" si="9"/>
        <v>235.78</v>
      </c>
      <c r="CF6" s="22">
        <f t="shared" si="9"/>
        <v>192.98</v>
      </c>
      <c r="CG6" s="22">
        <f t="shared" si="9"/>
        <v>192.13</v>
      </c>
      <c r="CH6" s="22">
        <f t="shared" si="9"/>
        <v>197.04</v>
      </c>
      <c r="CI6" s="22">
        <f t="shared" si="9"/>
        <v>199.33</v>
      </c>
      <c r="CJ6" s="22">
        <f t="shared" si="9"/>
        <v>202.75</v>
      </c>
      <c r="CK6" s="21" t="str">
        <f>IF(CK7="","",IF(CK7="-","【-】","【"&amp;SUBSTITUTE(TEXT(CK7,"#,##0.00"),"-","△")&amp;"】"))</f>
        <v>【181.66】</v>
      </c>
      <c r="CL6" s="22">
        <f>IF(CL7="",NA(),CL7)</f>
        <v>59.26</v>
      </c>
      <c r="CM6" s="22">
        <f t="shared" ref="CM6:CU6" si="10">IF(CM7="",NA(),CM7)</f>
        <v>56.65</v>
      </c>
      <c r="CN6" s="22">
        <f t="shared" si="10"/>
        <v>57.12</v>
      </c>
      <c r="CO6" s="22">
        <f t="shared" si="10"/>
        <v>57.66</v>
      </c>
      <c r="CP6" s="22">
        <f t="shared" si="10"/>
        <v>55.72</v>
      </c>
      <c r="CQ6" s="22">
        <f t="shared" si="10"/>
        <v>54.43</v>
      </c>
      <c r="CR6" s="22">
        <f t="shared" si="10"/>
        <v>53.87</v>
      </c>
      <c r="CS6" s="22">
        <f t="shared" si="10"/>
        <v>54.49</v>
      </c>
      <c r="CT6" s="22">
        <f t="shared" si="10"/>
        <v>54.8</v>
      </c>
      <c r="CU6" s="22">
        <f t="shared" si="10"/>
        <v>55.47</v>
      </c>
      <c r="CV6" s="21" t="str">
        <f>IF(CV7="","",IF(CV7="-","【-】","【"&amp;SUBSTITUTE(TEXT(CV7,"#,##0.00"),"-","△")&amp;"】"))</f>
        <v>【60.21】</v>
      </c>
      <c r="CW6" s="22">
        <f>IF(CW7="",NA(),CW7)</f>
        <v>78.92</v>
      </c>
      <c r="CX6" s="22">
        <f t="shared" ref="CX6:DF6" si="11">IF(CX7="",NA(),CX7)</f>
        <v>81.739999999999995</v>
      </c>
      <c r="CY6" s="22">
        <f t="shared" si="11"/>
        <v>78.95</v>
      </c>
      <c r="CZ6" s="22">
        <f t="shared" si="11"/>
        <v>77.06</v>
      </c>
      <c r="DA6" s="22">
        <f t="shared" si="11"/>
        <v>78.98</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40.36</v>
      </c>
      <c r="DI6" s="22">
        <f t="shared" ref="DI6:DQ6" si="12">IF(DI7="",NA(),DI7)</f>
        <v>42.34</v>
      </c>
      <c r="DJ6" s="22">
        <f t="shared" si="12"/>
        <v>44.31</v>
      </c>
      <c r="DK6" s="22">
        <f t="shared" si="12"/>
        <v>45.58</v>
      </c>
      <c r="DL6" s="22">
        <f t="shared" si="12"/>
        <v>47.21</v>
      </c>
      <c r="DM6" s="22">
        <f t="shared" si="12"/>
        <v>49.39</v>
      </c>
      <c r="DN6" s="22">
        <f t="shared" si="12"/>
        <v>50.75</v>
      </c>
      <c r="DO6" s="22">
        <f t="shared" si="12"/>
        <v>51.72</v>
      </c>
      <c r="DP6" s="22">
        <f t="shared" si="12"/>
        <v>52.27</v>
      </c>
      <c r="DQ6" s="22">
        <f t="shared" si="12"/>
        <v>52.87</v>
      </c>
      <c r="DR6" s="21" t="str">
        <f>IF(DR7="","",IF(DR7="-","【-】","【"&amp;SUBSTITUTE(TEXT(DR7,"#,##0.00"),"-","△")&amp;"】"))</f>
        <v>【52.41】</v>
      </c>
      <c r="DS6" s="22">
        <f>IF(DS7="",NA(),DS7)</f>
        <v>12.07</v>
      </c>
      <c r="DT6" s="22">
        <f t="shared" ref="DT6:EB6" si="13">IF(DT7="",NA(),DT7)</f>
        <v>13.99</v>
      </c>
      <c r="DU6" s="22">
        <f t="shared" si="13"/>
        <v>13.84</v>
      </c>
      <c r="DV6" s="22">
        <f t="shared" si="13"/>
        <v>29.49</v>
      </c>
      <c r="DW6" s="22">
        <f t="shared" si="13"/>
        <v>35.83</v>
      </c>
      <c r="DX6" s="22">
        <f t="shared" si="13"/>
        <v>18.57</v>
      </c>
      <c r="DY6" s="22">
        <f t="shared" si="13"/>
        <v>21.14</v>
      </c>
      <c r="DZ6" s="22">
        <f t="shared" si="13"/>
        <v>22.12</v>
      </c>
      <c r="EA6" s="22">
        <f t="shared" si="13"/>
        <v>25.67</v>
      </c>
      <c r="EB6" s="22">
        <f t="shared" si="13"/>
        <v>26.86</v>
      </c>
      <c r="EC6" s="21" t="str">
        <f>IF(EC7="","",IF(EC7="-","【-】","【"&amp;SUBSTITUTE(TEXT(EC7,"#,##0.00"),"-","△")&amp;"】"))</f>
        <v>【26.78】</v>
      </c>
      <c r="ED6" s="22">
        <f>IF(ED7="",NA(),ED7)</f>
        <v>0.35</v>
      </c>
      <c r="EE6" s="22">
        <f t="shared" ref="EE6:EM6" si="14">IF(EE7="",NA(),EE7)</f>
        <v>0.41</v>
      </c>
      <c r="EF6" s="22">
        <f t="shared" si="14"/>
        <v>0.31</v>
      </c>
      <c r="EG6" s="22">
        <f t="shared" si="14"/>
        <v>0.35</v>
      </c>
      <c r="EH6" s="22">
        <f t="shared" si="14"/>
        <v>0.35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12203</v>
      </c>
      <c r="D7" s="24">
        <v>46</v>
      </c>
      <c r="E7" s="24">
        <v>1</v>
      </c>
      <c r="F7" s="24">
        <v>0</v>
      </c>
      <c r="G7" s="24">
        <v>1</v>
      </c>
      <c r="H7" s="24" t="s">
        <v>92</v>
      </c>
      <c r="I7" s="24" t="s">
        <v>93</v>
      </c>
      <c r="J7" s="24" t="s">
        <v>94</v>
      </c>
      <c r="K7" s="24" t="s">
        <v>95</v>
      </c>
      <c r="L7" s="24" t="s">
        <v>96</v>
      </c>
      <c r="M7" s="24" t="s">
        <v>97</v>
      </c>
      <c r="N7" s="25" t="s">
        <v>98</v>
      </c>
      <c r="O7" s="25">
        <v>24.24</v>
      </c>
      <c r="P7" s="25">
        <v>84.16</v>
      </c>
      <c r="Q7" s="25">
        <v>5299</v>
      </c>
      <c r="R7" s="25">
        <v>16440</v>
      </c>
      <c r="S7" s="25">
        <v>1119.22</v>
      </c>
      <c r="T7" s="25">
        <v>14.69</v>
      </c>
      <c r="U7" s="25">
        <v>13717</v>
      </c>
      <c r="V7" s="25">
        <v>209.52</v>
      </c>
      <c r="W7" s="25">
        <v>65.47</v>
      </c>
      <c r="X7" s="25">
        <v>87.54</v>
      </c>
      <c r="Y7" s="25">
        <v>94.99</v>
      </c>
      <c r="Z7" s="25">
        <v>99.66</v>
      </c>
      <c r="AA7" s="25">
        <v>108.63</v>
      </c>
      <c r="AB7" s="25">
        <v>118.35</v>
      </c>
      <c r="AC7" s="25">
        <v>109.02</v>
      </c>
      <c r="AD7" s="25">
        <v>107.81</v>
      </c>
      <c r="AE7" s="25">
        <v>107.21</v>
      </c>
      <c r="AF7" s="25">
        <v>105.97</v>
      </c>
      <c r="AG7" s="25">
        <v>105.08</v>
      </c>
      <c r="AH7" s="25">
        <v>107.26</v>
      </c>
      <c r="AI7" s="25">
        <v>88.08</v>
      </c>
      <c r="AJ7" s="25">
        <v>96.76</v>
      </c>
      <c r="AK7" s="25">
        <v>104.7</v>
      </c>
      <c r="AL7" s="25">
        <v>87.89</v>
      </c>
      <c r="AM7" s="25">
        <v>51.44</v>
      </c>
      <c r="AN7" s="25">
        <v>11</v>
      </c>
      <c r="AO7" s="25">
        <v>8.86</v>
      </c>
      <c r="AP7" s="25">
        <v>7.65</v>
      </c>
      <c r="AQ7" s="25">
        <v>8.52</v>
      </c>
      <c r="AR7" s="25">
        <v>10.8</v>
      </c>
      <c r="AS7" s="25">
        <v>1.61</v>
      </c>
      <c r="AT7" s="25">
        <v>112.08</v>
      </c>
      <c r="AU7" s="25">
        <v>85.8</v>
      </c>
      <c r="AV7" s="25">
        <v>66.23</v>
      </c>
      <c r="AW7" s="25">
        <v>59.96</v>
      </c>
      <c r="AX7" s="25">
        <v>65.89</v>
      </c>
      <c r="AY7" s="25">
        <v>371.81</v>
      </c>
      <c r="AZ7" s="25">
        <v>384.23</v>
      </c>
      <c r="BA7" s="25">
        <v>364.3</v>
      </c>
      <c r="BB7" s="25">
        <v>378.87</v>
      </c>
      <c r="BC7" s="25">
        <v>362.35</v>
      </c>
      <c r="BD7" s="25">
        <v>239.69</v>
      </c>
      <c r="BE7" s="25">
        <v>1317.79</v>
      </c>
      <c r="BF7" s="25">
        <v>1308.25</v>
      </c>
      <c r="BG7" s="25">
        <v>1370.73</v>
      </c>
      <c r="BH7" s="25">
        <v>1305.43</v>
      </c>
      <c r="BI7" s="25">
        <v>1079.3399999999999</v>
      </c>
      <c r="BJ7" s="25">
        <v>465.85</v>
      </c>
      <c r="BK7" s="25">
        <v>439.43</v>
      </c>
      <c r="BL7" s="25">
        <v>438.41</v>
      </c>
      <c r="BM7" s="25">
        <v>430.23</v>
      </c>
      <c r="BN7" s="25">
        <v>429.24</v>
      </c>
      <c r="BO7" s="25">
        <v>264.86</v>
      </c>
      <c r="BP7" s="25">
        <v>76.84</v>
      </c>
      <c r="BQ7" s="25">
        <v>75.77</v>
      </c>
      <c r="BR7" s="25">
        <v>73.78</v>
      </c>
      <c r="BS7" s="25">
        <v>76.55</v>
      </c>
      <c r="BT7" s="25">
        <v>98.73</v>
      </c>
      <c r="BU7" s="25">
        <v>92.39</v>
      </c>
      <c r="BV7" s="25">
        <v>94.41</v>
      </c>
      <c r="BW7" s="25">
        <v>90.96</v>
      </c>
      <c r="BX7" s="25">
        <v>90.66</v>
      </c>
      <c r="BY7" s="25">
        <v>90.78</v>
      </c>
      <c r="BZ7" s="25">
        <v>97.59</v>
      </c>
      <c r="CA7" s="25">
        <v>252.41</v>
      </c>
      <c r="CB7" s="25">
        <v>256.52</v>
      </c>
      <c r="CC7" s="25">
        <v>252.21</v>
      </c>
      <c r="CD7" s="25">
        <v>253.91</v>
      </c>
      <c r="CE7" s="25">
        <v>235.78</v>
      </c>
      <c r="CF7" s="25">
        <v>192.98</v>
      </c>
      <c r="CG7" s="25">
        <v>192.13</v>
      </c>
      <c r="CH7" s="25">
        <v>197.04</v>
      </c>
      <c r="CI7" s="25">
        <v>199.33</v>
      </c>
      <c r="CJ7" s="25">
        <v>202.75</v>
      </c>
      <c r="CK7" s="25">
        <v>181.66</v>
      </c>
      <c r="CL7" s="25">
        <v>59.26</v>
      </c>
      <c r="CM7" s="25">
        <v>56.65</v>
      </c>
      <c r="CN7" s="25">
        <v>57.12</v>
      </c>
      <c r="CO7" s="25">
        <v>57.66</v>
      </c>
      <c r="CP7" s="25">
        <v>55.72</v>
      </c>
      <c r="CQ7" s="25">
        <v>54.43</v>
      </c>
      <c r="CR7" s="25">
        <v>53.87</v>
      </c>
      <c r="CS7" s="25">
        <v>54.49</v>
      </c>
      <c r="CT7" s="25">
        <v>54.8</v>
      </c>
      <c r="CU7" s="25">
        <v>55.47</v>
      </c>
      <c r="CV7" s="25">
        <v>60.21</v>
      </c>
      <c r="CW7" s="25">
        <v>78.92</v>
      </c>
      <c r="CX7" s="25">
        <v>81.739999999999995</v>
      </c>
      <c r="CY7" s="25">
        <v>78.95</v>
      </c>
      <c r="CZ7" s="25">
        <v>77.06</v>
      </c>
      <c r="DA7" s="25">
        <v>78.98</v>
      </c>
      <c r="DB7" s="25">
        <v>79.44</v>
      </c>
      <c r="DC7" s="25">
        <v>79.489999999999995</v>
      </c>
      <c r="DD7" s="25">
        <v>78.8</v>
      </c>
      <c r="DE7" s="25">
        <v>77.98</v>
      </c>
      <c r="DF7" s="25">
        <v>76.97</v>
      </c>
      <c r="DG7" s="25">
        <v>89.21</v>
      </c>
      <c r="DH7" s="25">
        <v>40.36</v>
      </c>
      <c r="DI7" s="25">
        <v>42.34</v>
      </c>
      <c r="DJ7" s="25">
        <v>44.31</v>
      </c>
      <c r="DK7" s="25">
        <v>45.58</v>
      </c>
      <c r="DL7" s="25">
        <v>47.21</v>
      </c>
      <c r="DM7" s="25">
        <v>49.39</v>
      </c>
      <c r="DN7" s="25">
        <v>50.75</v>
      </c>
      <c r="DO7" s="25">
        <v>51.72</v>
      </c>
      <c r="DP7" s="25">
        <v>52.27</v>
      </c>
      <c r="DQ7" s="25">
        <v>52.87</v>
      </c>
      <c r="DR7" s="25">
        <v>52.41</v>
      </c>
      <c r="DS7" s="25">
        <v>12.07</v>
      </c>
      <c r="DT7" s="25">
        <v>13.99</v>
      </c>
      <c r="DU7" s="25">
        <v>13.84</v>
      </c>
      <c r="DV7" s="25">
        <v>29.49</v>
      </c>
      <c r="DW7" s="25">
        <v>35.83</v>
      </c>
      <c r="DX7" s="25">
        <v>18.57</v>
      </c>
      <c r="DY7" s="25">
        <v>21.14</v>
      </c>
      <c r="DZ7" s="25">
        <v>22.12</v>
      </c>
      <c r="EA7" s="25">
        <v>25.67</v>
      </c>
      <c r="EB7" s="25">
        <v>26.86</v>
      </c>
      <c r="EC7" s="25">
        <v>26.78</v>
      </c>
      <c r="ED7" s="25">
        <v>0.35</v>
      </c>
      <c r="EE7" s="25">
        <v>0.41</v>
      </c>
      <c r="EF7" s="25">
        <v>0.31</v>
      </c>
      <c r="EG7" s="25">
        <v>0.35</v>
      </c>
      <c r="EH7" s="25">
        <v>0.35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2026-02-02T01:04:11Z</cp:lastPrinted>
  <dcterms:created xsi:type="dcterms:W3CDTF">2025-12-12T09:08:57Z</dcterms:created>
  <dcterms:modified xsi:type="dcterms:W3CDTF">2025-12-12T09:08:57Z</dcterms:modified>
  <cp:category/>
</cp:coreProperties>
</file>