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52.8\shibetsu\総務部\財政課\003　情報公開\ホームページ\財政状況資料集\R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34" i="12"/>
  <c r="AA29" i="12"/>
  <c r="AA28" i="12"/>
  <c r="AA7"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<sst xmlns="http://schemas.openxmlformats.org/spreadsheetml/2006/main" count="1078" uniqueCount="609">
  <si>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</si>
  <si>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</si>
  <si>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</si>
  <si>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</si>
  <si>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</si>
  <si>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</si>
  <si>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</si>
  <si>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</si>
  <si>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</si>
  <si>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</si>
  <si>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</si>
  <si>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</si>
  <si>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</si>
  <si>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</si>
  <si>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</si>
  <si>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</si>
  <si>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</si>
  <si>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</si>
  <si>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</si>
  <si>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</si>
  <si>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</si>
  <si>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</si>
  <si>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</si>
  <si>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</si>
  <si>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</si>
  <si>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</si>
  <si>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</si>
  <si>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</si>
  <si>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</si>
  <si>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</si>
  <si>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</si>
  <si>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</si>
  <si>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</si>
  <si>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</si>
  <si>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</si>
  <si>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</si>
  <si>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</si>
  <si>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</si>
  <si>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</si>
  <si>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</si>
  <si>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</si>
  <si>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</si>
  <si>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</si>
  <si>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</si>
  <si>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</si>
  <si>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</si>
  <si>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</si>
  <si>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</si>
  <si>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</si>
  <si>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</si>
  <si>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</si>
  <si>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</si>
  <si>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</si>
  <si>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</si>
  <si>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</si>
  <si>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</si>
  <si>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</si>
  <si>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</si>
  <si>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</si>
  <si>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</si>
  <si>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</si>
  <si>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</si>
  <si>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</si>
  <si>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</si>
  <si>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</si>
  <si>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</si>
  <si>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</si>
  <si>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</si>
  <si>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</si>
  <si>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</si>
  <si>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</si>
  <si>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</si>
  <si>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</si>
  <si>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</si>
  <si>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</si>
  <si>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</si>
  <si>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</si>
  <si>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</si>
  <si>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</si>
  <si>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</si>
  <si>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</si>
  <si>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</si>
  <si>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</si>
  <si>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</si>
  <si>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</si>
  <si>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</si>
  <si>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</si>
  <si>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</si>
  <si>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</si>
  <si>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</si>
  <si>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</si>
  <si>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</si>
  <si>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</si>
  <si>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</si>
  <si>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</si>
  <si>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</si>
  <si>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</si>
  <si>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士別市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</si>
  <si>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</si>
  <si>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</si>
  <si>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</si>
  <si>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</si>
  <si>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</si>
  <si>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</si>
  <si>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</si>
  <si>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</si>
  <si>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</si>
  <si>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</si>
  <si>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</si>
  <si>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</si>
  <si>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</si>
  <si>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</si>
  <si>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</si>
  <si>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</si>
  <si>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</si>
  <si>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</si>
  <si>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</si>
  <si>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</si>
  <si>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</si>
  <si>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</si>
  <si>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</si>
  <si>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</si>
  <si>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</si>
  <si>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</si>
  <si>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</si>
  <si>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</si>
  <si>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</si>
  <si>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</si>
  <si>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</si>
  <si>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</si>
  <si>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</si>
  <si>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</si>
  <si>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</si>
  <si>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</si>
  <si>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</si>
  <si>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</si>
  <si>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</si>
  <si>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</si>
  <si>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</si>
  <si>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</si>
  <si>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</si>
  <si>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</si>
  <si>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</si>
  <si>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</si>
  <si>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</si>
  <si>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</si>
  <si>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</si>
  <si>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</si>
  <si>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</si>
  <si>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</si>
  <si>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</si>
  <si>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</si>
  <si>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</si>
  <si>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</si>
  <si>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</si>
  <si>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</si>
  <si>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</si>
  <si>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</si>
  <si>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</si>
  <si>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</si>
  <si>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</si>
  <si>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</si>
  <si>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</si>
  <si>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</si>
  <si>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</si>
  <si>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</si>
  <si>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</si>
  <si>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</si>
  <si>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</si>
  <si>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</si>
  <si>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</si>
  <si>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</si>
  <si>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</si>
  <si>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</si>
  <si>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</si>
  <si>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</si>
  <si>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</si>
  <si>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</si>
  <si>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</si>
  <si>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</si>
  <si>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</si>
  <si>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</si>
  <si>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</si>
  <si>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</si>
  <si>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</si>
  <si>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</si>
  <si>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</si>
  <si>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</si>
  <si>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</si>
  <si>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</si>
  <si>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</si>
  <si>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</si>
  <si>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</si>
  <si>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</si>
  <si>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</si>
  <si>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</si>
  <si>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</si>
  <si>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</si>
  <si>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</si>
  <si>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</si>
  <si>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</si>
  <si>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</si>
  <si>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</si>
  <si>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</si>
  <si>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</si>
  <si>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</si>
  <si>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</si>
  <si>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</si>
  <si>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</si>
  <si>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</si>
  <si>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</si>
  <si>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北海道士別市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</si>
  <si>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</si>
  <si>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</si>
  <si>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</si>
  <si>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</si>
  <si>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</si>
  <si>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</si>
  <si>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</si>
  <si>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</si>
  <si>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</si>
  <si>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</si>
  <si>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</si>
  <si>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</si>
  <si>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</si>
  <si>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</si>
  <si>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</si>
  <si>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</si>
  <si>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</si>
  <si>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</si>
  <si>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</si>
  <si>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</si>
  <si>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</si>
  <si>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</si>
  <si>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</si>
  <si>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</si>
  <si>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</si>
  <si>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</si>
  <si>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</si>
  <si>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</si>
  <si>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</si>
  <si>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</si>
  <si>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</si>
  <si>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</si>
  <si>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</si>
  <si>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</si>
  <si>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</si>
  <si>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</si>
  <si>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</si>
  <si>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</si>
  <si>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</si>
  <si>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</si>
  <si>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</si>
  <si>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</si>
  <si>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</si>
  <si>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</si>
  <si>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</si>
  <si>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</si>
  <si>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</si>
  <si>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</si>
  <si>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</si>
  <si>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</si>
  <si>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</si>
  <si>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</si>
  <si>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</si>
  <si>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</si>
  <si>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</si>
  <si>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</si>
  <si>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</si>
  <si>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</si>
  <si>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</si>
  <si>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</si>
  <si>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</si>
  <si>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</si>
  <si>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</si>
  <si>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</si>
  <si>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</si>
  <si>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</si>
  <si>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</si>
  <si>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</si>
  <si>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</si>
  <si>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</si>
  <si>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</si>
  <si>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</si>
  <si>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</si>
  <si>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</si>
  <si>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</si>
  <si>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</si>
  <si>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</si>
  <si>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</si>
  <si>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</si>
  <si>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</si>
  <si>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</si>
  <si>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</si>
  <si>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</si>
  <si>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</si>
  <si>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</si>
  <si>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</si>
  <si>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</si>
  <si>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</si>
  <si>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</si>
  <si>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</si>
  <si>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</si>
  <si>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</si>
  <si>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</si>
  <si>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</si>
  <si>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</si>
  <si>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</si>
  <si>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</si>
  <si>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</si>
  <si>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</si>
  <si>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</si>
  <si>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</si>
  <si>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</si>
  <si>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</si>
  <si>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</si>
  <si>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</si>
  <si>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</si>
  <si>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</si>
  <si>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</si>
  <si>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</si>
  <si>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</si>
  <si>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</si>
  <si>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</si>
  <si>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</si>
  <si>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</si>
  <si>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</si>
  <si>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</si>
  <si>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</si>
  <si>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</si>
  <si>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</si>
  <si>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</si>
  <si>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</si>
  <si>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</si>
  <si>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</si>
  <si>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</si>
  <si>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</si>
  <si>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</si>
  <si>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</si>
  <si>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</si>
  <si>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</si>
  <si>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</si>
  <si>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</si>
  <si>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</si>
  <si>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</si>
  <si>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</si>
  <si>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</si>
  <si>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</si>
  <si>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</si>
  <si>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</si>
  <si>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</si>
  <si>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</si>
  <si>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</si>
  <si>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</si>
  <si>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</si>
  <si>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</si>
  <si>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</si>
  <si>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</si>
  <si>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</si>
  <si>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</si>
  <si>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</si>
  <si>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</si>
  <si>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</si>
  <si>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</si>
  <si>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</si>
  <si>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北海道士別市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</si>
  <si>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</si>
  <si>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</si>
  <si>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</si>
  <si>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</si>
  <si>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</si>
  <si>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</si>
  <si>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</si>
  <si>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</si>
  <si>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</si>
  <si>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</si>
  <si>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</si>
  <si>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</si>
  <si>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</si>
  <si>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</si>
  <si>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</si>
  <si>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</si>
  <si>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</si>
  <si>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</si>
  <si>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</si>
  <si>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</si>
  <si>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</si>
  <si>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</si>
  <si>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</si>
  <si>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</si>
  <si>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</si>
  <si>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</si>
  <si>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</si>
  <si>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</si>
  <si>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</si>
  <si>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</si>
  <si>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</si>
  <si>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</si>
  <si>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</si>
  <si>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</si>
  <si>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</si>
  <si>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</si>
  <si>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</si>
  <si>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</si>
  <si>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</si>
  <si>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</si>
  <si>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</si>
  <si>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</si>
  <si>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</si>
  <si>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</si>
  <si>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</si>
  <si>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</si>
  <si>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</si>
  <si>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</si>
  <si>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</si>
  <si>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</si>
  <si>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</si>
  <si>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</si>
  <si>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</si>
  <si>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</si>
  <si>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</si>
  <si>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</si>
  <si>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</si>
  <si>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</si>
  <si>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</si>
  <si>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</si>
  <si>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</si>
  <si>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</si>
  <si>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</si>
  <si>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</si>
  <si>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</si>
  <si>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</si>
  <si>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</si>
  <si>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</si>
  <si>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</si>
  <si>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</si>
  <si>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</si>
  <si>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</si>
  <si>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</si>
  <si>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</si>
  <si>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</si>
  <si>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</si>
  <si>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</si>
  <si>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</si>
  <si>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</si>
  <si>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</si>
  <si>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</si>
  <si>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</si>
  <si>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</si>
  <si>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</si>
  <si>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</si>
  <si>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</si>
  <si>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</si>
  <si>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</si>
  <si>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</si>
  <si>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</si>
  <si>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</si>
  <si>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</si>
  <si>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</si>
  <si>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</si>
  <si>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</si>
  <si>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</si>
  <si>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</si>
  <si>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</si>
  <si>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</si>
  <si>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</si>
  <si>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</si>
  <si>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</si>
  <si>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</si>
  <si>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</si>
  <si>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</si>
  <si>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</si>
  <si>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</si>
  <si>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</si>
  <si>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</si>
  <si>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</si>
  <si>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</si>
  <si>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</si>
  <si>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</si>
  <si>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</si>
  <si>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</si>
  <si>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</si>
  <si>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</si>
  <si>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</si>
  <si>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</si>
  <si>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</si>
  <si>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</si>
  <si>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</si>
  <si>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</si>
  <si>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</si>
  <si>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</si>
  <si>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</si>
  <si>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</si>
  <si>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</si>
  <si>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</si>
  <si>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</si>
  <si>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</si>
  <si>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</si>
  <si>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</si>
  <si>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</si>
  <si>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</si>
  <si>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</si>
  <si>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</si>
  <si>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</si>
  <si>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</si>
  <si>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</si>
  <si>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</si>
  <si>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</si>
  <si>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</si>
  <si>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</si>
  <si>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</si>
  <si>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</si>
  <si>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</si>
  <si>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</si>
  <si>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</si>
  <si>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</si>
  <si>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</si>
  <si>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</si>
  <si>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</si>
  <si>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</si>
  <si>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</si>
  <si>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</si>
  <si>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</si>
  <si>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</si>
  <si>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</si>
  <si>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</si>
  <si>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</si>
  <si>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</si>
  <si>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</si>
  <si>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</si>
  <si>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</si>
  <si>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</si>
  <si>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</si>
  <si>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</si>
  <si>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</si>
  <si>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</si>
  <si>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</si>
  <si>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</si>
  <si>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</si>
  <si>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</si>
  <si>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</si>
  <si>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</si>
  <si>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</si>
  <si>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</si>
  <si>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</si>
  <si>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</si>
  <si>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</si>
  <si>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</si>
  <si>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</si>
  <si>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</si>
  <si>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</si>
  <si>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</si>
  <si>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</si>
  <si>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</si>
  <si>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</si>
  <si>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</si>
  <si>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</si>
  <si>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</si>
  <si>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</si>
  <si>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</si>
  <si>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1.85</t>
  </si>
  <si>
    <t>▲ 7.11</t>
  </si>
  <si>
    <t>▲ 3.19</t>
  </si>
  <si>
    <t>▲ 1.45</t>
  </si>
  <si>
    <t>病院事業会計</t>
  </si>
  <si>
    <t>水道事業会計</t>
  </si>
  <si>
    <t>国民健康保険事業特別会計</t>
  </si>
  <si>
    <t>介護保険事業特別会計</t>
  </si>
  <si>
    <t>一般会計</t>
  </si>
  <si>
    <t>後期高齢者医療特別会計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</si>
  <si>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</si>
  <si>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</si>
  <si>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</si>
  <si>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</si>
  <si>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</si>
  <si>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</si>
  <si>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</si>
  <si>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</si>
  <si>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</si>
  <si>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</si>
  <si>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羊と雲の丘観光株式会社</t>
    <rPh sb="0" eb="1">
      <t>ヒツジ</t>
    </rPh>
    <rPh sb="2" eb="3">
      <t>クモ</t>
    </rPh>
    <rPh sb="4" eb="5">
      <t>オカ</t>
    </rPh>
    <rPh sb="5" eb="7">
      <t>カンコウ</t>
    </rPh>
    <rPh sb="7" eb="9">
      <t>カブシキ</t>
    </rPh>
    <rPh sb="9" eb="11">
      <t>カイシャ</t>
    </rPh>
    <phoneticPr fontId="2"/>
  </si>
  <si>
    <t>株式会社　翠月</t>
    <rPh sb="0" eb="2">
      <t>カブシキ</t>
    </rPh>
    <rPh sb="2" eb="4">
      <t>カイシャ</t>
    </rPh>
    <rPh sb="5" eb="6">
      <t>スイ</t>
    </rPh>
    <rPh sb="6" eb="7">
      <t>ツキ</t>
    </rPh>
    <phoneticPr fontId="2"/>
  </si>
  <si>
    <t>士別市農畜産加工株式会社</t>
    <rPh sb="0" eb="3">
      <t>シベツシ</t>
    </rPh>
    <rPh sb="3" eb="4">
      <t>ノウ</t>
    </rPh>
    <rPh sb="4" eb="6">
      <t>チクサン</t>
    </rPh>
    <rPh sb="6" eb="8">
      <t>カコウ</t>
    </rPh>
    <rPh sb="8" eb="10">
      <t>カブシキ</t>
    </rPh>
    <rPh sb="10" eb="12">
      <t>カイシャ</t>
    </rPh>
    <phoneticPr fontId="2"/>
  </si>
  <si>
    <t>まちづくり士別株式会社</t>
    <rPh sb="5" eb="7">
      <t>シベツ</t>
    </rPh>
    <rPh sb="7" eb="11">
      <t>カブシキガイシャ</t>
    </rPh>
    <phoneticPr fontId="2"/>
  </si>
  <si>
    <t>士別地方消防事務組合</t>
    <rPh sb="0" eb="2">
      <t>シベツ</t>
    </rPh>
    <rPh sb="2" eb="4">
      <t>チホウ</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</si>
  <si>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</si>
  <si>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t>
    <phoneticPr fontId="2"/>
  </si>
  <si>
    <t>-</t>
    <phoneticPr fontId="2"/>
  </si>
  <si>
    <t>-</t>
    <phoneticPr fontId="2"/>
  </si>
  <si>
    <t>-</t>
    <phoneticPr fontId="2"/>
  </si>
  <si>
    <t>合併特例振興基金</t>
    <rPh sb="0" eb="2">
      <t>ガッペイ</t>
    </rPh>
    <rPh sb="2" eb="4">
      <t>トクレイ</t>
    </rPh>
    <rPh sb="4" eb="6">
      <t>シンコウ</t>
    </rPh>
    <rPh sb="6" eb="8">
      <t>キキン</t>
    </rPh>
    <phoneticPr fontId="5"/>
  </si>
  <si>
    <t>地域福祉基金</t>
    <phoneticPr fontId="5"/>
  </si>
  <si>
    <t>ふるさと創生基金</t>
    <rPh sb="7" eb="8">
      <t>キン</t>
    </rPh>
    <phoneticPr fontId="5"/>
  </si>
  <si>
    <t>私の士別・あなたのふるさと応援基金</t>
    <phoneticPr fontId="5"/>
  </si>
  <si>
    <t>中小企業勤労者福祉基金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</si>
  <si>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</si>
  <si>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</si>
  <si>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</si>
  <si>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広大な行政面積と過去2度の合併を実施した経過から集落が点在しており、各地区において公共施設やインフラ整備を実施してきた。事業費の財源に要した多くの起債残高を抱えている状況にあり、類似団体平均と比べ将来負担比率が大きく上回っている状況である。
　 今後、新庁舎建設事業により有形固定資産減価償却率が低下する見込みとなるが、建設後30年を経過している公共施設も多いことから、計画的な施設の改修や管理方法の見直しを進める必要がある。</t>
    <rPh sb="66" eb="69">
      <t>ジギョウヒ</t>
    </rPh>
    <rPh sb="70" eb="72">
      <t>ザイゲン</t>
    </rPh>
    <rPh sb="73" eb="74">
      <t>ヨウ</t>
    </rPh>
    <rPh sb="76" eb="77">
      <t>オオ</t>
    </rPh>
    <rPh sb="79" eb="81">
      <t>キサイ</t>
    </rPh>
    <rPh sb="81" eb="83">
      <t>ザンダカ</t>
    </rPh>
    <rPh sb="129" eb="131">
      <t>コンゴ</t>
    </rPh>
    <rPh sb="132" eb="133">
      <t>シン</t>
    </rPh>
    <rPh sb="133" eb="135">
      <t>チョウシャ</t>
    </rPh>
    <rPh sb="135" eb="137">
      <t>ケンセツ</t>
    </rPh>
    <rPh sb="137" eb="139">
      <t>ジギョウ</t>
    </rPh>
    <rPh sb="154" eb="156">
      <t>テイカ</t>
    </rPh>
    <rPh sb="158" eb="16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</si>
  <si>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</si>
  <si>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</si>
  <si>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</si>
  <si>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</si>
  <si>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</si>
  <si>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</si>
  <si>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財政上有利な起債を活用することで、将来の財政負担の軽減を図っているが、環境センター建設工事や新庁舎建設工事など大型事業を実施してきたことから、起債残高と償還額の増加に伴い、両比率とも令和３～４年度をピークに悪化する見込みとなっている。類似団体平均と比較すると高い状況となっているが、本市は市税等の自主財源が乏しく建設事業の財源として地方債に多く依存していることが要因である。</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</si>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</sst>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C44-47D4-934A-4422BC35C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194786</c:v>
                </c:pt>
                <c:pt idx="1">
                  <c:v>231597</c:v>
                </c:pt>
                <c:pt idx="2">
                  <c:v>124001</c:v>
                </c:pt>
                <c:pt idx="3">
                  <c:v>134542</c:v>
                </c:pt>
                <c:pt idx="4">
                  <c:v>177689</c:v>
                </c:pt>
              </c:numCache>
            </c:numRef>
          </c:val>
          <c:smooth val="0"/>
          <c:extLst>
            <c:ext xmlns:c16="http://schemas.microsoft.com/office/drawing/2014/chart" uri="{C3380CC4-5D6E-409C-BE32-E72D297353CC}">
              <c16:uniqueId val="{00000001-7C44-47D4-934A-4422BC35CC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3.36</c:v>
                </c:pt>
                <c:pt idx="1">
                  <c:v>3.64</c:v>
                </c:pt>
                <c:pt idx="2">
                  <c:v>0.15</c:v>
                </c:pt>
                <c:pt idx="3">
                  <c:v>0.12</c:v>
                </c:pt>
                <c:pt idx="4">
                  <c:v>0.09</c:v>
                </c:pt>
              </c:numCache>
            </c:numRef>
          </c:val>
          <c:extLst>
            <c:ext xmlns:c16="http://schemas.microsoft.com/office/drawing/2014/chart" uri="{C3380CC4-5D6E-409C-BE32-E72D297353CC}">
              <c16:uniqueId val="{00000000-0FB5-4743-A715-5FE311402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16.2</c:v>
                </c:pt>
                <c:pt idx="1">
                  <c:v>16.329999999999998</c:v>
                </c:pt>
                <c:pt idx="2">
                  <c:v>15.03</c:v>
                </c:pt>
                <c:pt idx="3">
                  <c:v>12.28</c:v>
                </c:pt>
                <c:pt idx="4">
                  <c:v>10.75</c:v>
                </c:pt>
              </c:numCache>
            </c:numRef>
          </c:val>
          <c:extLst>
            <c:ext xmlns:c16="http://schemas.microsoft.com/office/drawing/2014/chart" uri="{C3380CC4-5D6E-409C-BE32-E72D297353CC}">
              <c16:uniqueId val="{00000001-0FB5-4743-A715-5FE3114022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0.63</c:v>
                </c:pt>
                <c:pt idx="1">
                  <c:v>-1.85</c:v>
                </c:pt>
                <c:pt idx="2">
                  <c:v>-7.11</c:v>
                </c:pt>
                <c:pt idx="3">
                  <c:v>-3.19</c:v>
                </c:pt>
                <c:pt idx="4">
                  <c:v>-1.45</c:v>
                </c:pt>
              </c:numCache>
            </c:numRef>
          </c:val>
          <c:smooth val="0"/>
          <c:extLst>
            <c:ext xmlns:c16="http://schemas.microsoft.com/office/drawing/2014/chart" uri="{C3380CC4-5D6E-409C-BE32-E72D297353CC}">
              <c16:uniqueId val="{00000002-0FB5-4743-A715-5FE3114022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2587-463D-AB46-47144055A4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87-463D-AB46-47144055A4D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87-463D-AB46-47144055A4D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87-463D-AB46-47144055A4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587-463D-AB46-47144055A4D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3.35</c:v>
                </c:pt>
                <c:pt idx="2">
                  <c:v>#N/A</c:v>
                </c:pt>
                <c:pt idx="3">
                  <c:v>3.63</c:v>
                </c:pt>
                <c:pt idx="4">
                  <c:v>#N/A</c:v>
                </c:pt>
                <c:pt idx="5">
                  <c:v>0.14000000000000001</c:v>
                </c:pt>
                <c:pt idx="6">
                  <c:v>#N/A</c:v>
                </c:pt>
                <c:pt idx="7">
                  <c:v>0.11</c:v>
                </c:pt>
                <c:pt idx="8">
                  <c:v>#N/A</c:v>
                </c:pt>
                <c:pt idx="9">
                  <c:v>0.08</c:v>
                </c:pt>
              </c:numCache>
            </c:numRef>
          </c:val>
          <c:extLst>
            <c:ext xmlns:c16="http://schemas.microsoft.com/office/drawing/2014/chart" uri="{C3380CC4-5D6E-409C-BE32-E72D297353CC}">
              <c16:uniqueId val="{00000005-2587-463D-AB46-47144055A4D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0.83</c:v>
                </c:pt>
                <c:pt idx="4">
                  <c:v>#N/A</c:v>
                </c:pt>
                <c:pt idx="5">
                  <c:v>0.7</c:v>
                </c:pt>
                <c:pt idx="6">
                  <c:v>#N/A</c:v>
                </c:pt>
                <c:pt idx="7">
                  <c:v>0.66</c:v>
                </c:pt>
                <c:pt idx="8">
                  <c:v>#N/A</c:v>
                </c:pt>
                <c:pt idx="9">
                  <c:v>0.46</c:v>
                </c:pt>
              </c:numCache>
            </c:numRef>
          </c:val>
          <c:extLst>
            <c:ext xmlns:c16="http://schemas.microsoft.com/office/drawing/2014/chart" uri="{C3380CC4-5D6E-409C-BE32-E72D297353CC}">
              <c16:uniqueId val="{00000006-2587-463D-AB46-47144055A4D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0.16</c:v>
                </c:pt>
                <c:pt idx="2">
                  <c:v>#N/A</c:v>
                </c:pt>
                <c:pt idx="3">
                  <c:v>1.1399999999999999</c:v>
                </c:pt>
                <c:pt idx="4">
                  <c:v>#N/A</c:v>
                </c:pt>
                <c:pt idx="5">
                  <c:v>0.56000000000000005</c:v>
                </c:pt>
                <c:pt idx="6">
                  <c:v>#N/A</c:v>
                </c:pt>
                <c:pt idx="7">
                  <c:v>0.96</c:v>
                </c:pt>
                <c:pt idx="8">
                  <c:v>#N/A</c:v>
                </c:pt>
                <c:pt idx="9">
                  <c:v>0.47</c:v>
                </c:pt>
              </c:numCache>
            </c:numRef>
          </c:val>
          <c:extLst>
            <c:ext xmlns:c16="http://schemas.microsoft.com/office/drawing/2014/chart" uri="{C3380CC4-5D6E-409C-BE32-E72D297353CC}">
              <c16:uniqueId val="{00000007-2587-463D-AB46-47144055A4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3.74</c:v>
                </c:pt>
                <c:pt idx="2">
                  <c:v>#N/A</c:v>
                </c:pt>
                <c:pt idx="3">
                  <c:v>3.72</c:v>
                </c:pt>
                <c:pt idx="4">
                  <c:v>#N/A</c:v>
                </c:pt>
                <c:pt idx="5">
                  <c:v>3.42</c:v>
                </c:pt>
                <c:pt idx="6">
                  <c:v>#N/A</c:v>
                </c:pt>
                <c:pt idx="7">
                  <c:v>3.18</c:v>
                </c:pt>
                <c:pt idx="8">
                  <c:v>#N/A</c:v>
                </c:pt>
                <c:pt idx="9">
                  <c:v>2.5499999999999998</c:v>
                </c:pt>
              </c:numCache>
            </c:numRef>
          </c:val>
          <c:extLst>
            <c:ext xmlns:c16="http://schemas.microsoft.com/office/drawing/2014/chart" uri="{C3380CC4-5D6E-409C-BE32-E72D297353CC}">
              <c16:uniqueId val="{00000008-2587-463D-AB46-47144055A4D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1.1200000000000001</c:v>
                </c:pt>
                <c:pt idx="2">
                  <c:v>#N/A</c:v>
                </c:pt>
                <c:pt idx="3">
                  <c:v>1.19</c:v>
                </c:pt>
                <c:pt idx="4">
                  <c:v>#N/A</c:v>
                </c:pt>
                <c:pt idx="5">
                  <c:v>1.84</c:v>
                </c:pt>
                <c:pt idx="6">
                  <c:v>#N/A</c:v>
                </c:pt>
                <c:pt idx="7">
                  <c:v>3.93</c:v>
                </c:pt>
                <c:pt idx="8">
                  <c:v>#N/A</c:v>
                </c:pt>
                <c:pt idx="9">
                  <c:v>4.37</c:v>
                </c:pt>
              </c:numCache>
            </c:numRef>
          </c:val>
          <c:extLst>
            <c:ext xmlns:c16="http://schemas.microsoft.com/office/drawing/2014/chart" uri="{C3380CC4-5D6E-409C-BE32-E72D297353CC}">
              <c16:uniqueId val="{00000009-2587-463D-AB46-47144055A4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1753</c:v>
                </c:pt>
                <c:pt idx="5">
                  <c:v>1803</c:v>
                </c:pt>
                <c:pt idx="8">
                  <c:v>1735</c:v>
                </c:pt>
                <c:pt idx="11">
                  <c:v>1715</c:v>
                </c:pt>
                <c:pt idx="14">
                  <c:v>1870</c:v>
                </c:pt>
              </c:numCache>
            </c:numRef>
          </c:val>
          <c:extLst>
            <c:ext xmlns:c16="http://schemas.microsoft.com/office/drawing/2014/chart" uri="{C3380CC4-5D6E-409C-BE32-E72D297353CC}">
              <c16:uniqueId val="{00000000-0BD6-4B7E-A047-261C8364A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D6-4B7E-A047-261C8364A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8</c:v>
                </c:pt>
                <c:pt idx="9">
                  <c:v>8</c:v>
                </c:pt>
                <c:pt idx="12">
                  <c:v>3</c:v>
                </c:pt>
              </c:numCache>
            </c:numRef>
          </c:val>
          <c:extLst>
            <c:ext xmlns:c16="http://schemas.microsoft.com/office/drawing/2014/chart" uri="{C3380CC4-5D6E-409C-BE32-E72D297353CC}">
              <c16:uniqueId val="{00000002-0BD6-4B7E-A047-261C8364A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0BD6-4B7E-A047-261C8364A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658</c:v>
                </c:pt>
                <c:pt idx="3">
                  <c:v>658</c:v>
                </c:pt>
                <c:pt idx="6">
                  <c:v>627</c:v>
                </c:pt>
                <c:pt idx="9">
                  <c:v>530</c:v>
                </c:pt>
                <c:pt idx="12">
                  <c:v>564</c:v>
                </c:pt>
              </c:numCache>
            </c:numRef>
          </c:val>
          <c:extLst>
            <c:ext xmlns:c16="http://schemas.microsoft.com/office/drawing/2014/chart" uri="{C3380CC4-5D6E-409C-BE32-E72D297353CC}">
              <c16:uniqueId val="{00000004-0BD6-4B7E-A047-261C8364A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6-4B7E-A047-261C8364A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D6-4B7E-A047-261C8364A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2207</c:v>
                </c:pt>
                <c:pt idx="3">
                  <c:v>2233</c:v>
                </c:pt>
                <c:pt idx="6">
                  <c:v>2198</c:v>
                </c:pt>
                <c:pt idx="9">
                  <c:v>2159</c:v>
                </c:pt>
                <c:pt idx="12">
                  <c:v>2412</c:v>
                </c:pt>
              </c:numCache>
            </c:numRef>
          </c:val>
          <c:extLst>
            <c:ext xmlns:c16="http://schemas.microsoft.com/office/drawing/2014/chart" uri="{C3380CC4-5D6E-409C-BE32-E72D297353CC}">
              <c16:uniqueId val="{00000007-0BD6-4B7E-A047-261C8364A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1122</c:v>
                </c:pt>
                <c:pt idx="2">
                  <c:v>#N/A</c:v>
                </c:pt>
                <c:pt idx="3">
                  <c:v>#N/A</c:v>
                </c:pt>
                <c:pt idx="4">
                  <c:v>1098</c:v>
                </c:pt>
                <c:pt idx="5">
                  <c:v>#N/A</c:v>
                </c:pt>
                <c:pt idx="6">
                  <c:v>#N/A</c:v>
                </c:pt>
                <c:pt idx="7">
                  <c:v>1099</c:v>
                </c:pt>
                <c:pt idx="8">
                  <c:v>#N/A</c:v>
                </c:pt>
                <c:pt idx="9">
                  <c:v>#N/A</c:v>
                </c:pt>
                <c:pt idx="10">
                  <c:v>983</c:v>
                </c:pt>
                <c:pt idx="11">
                  <c:v>#N/A</c:v>
                </c:pt>
                <c:pt idx="12">
                  <c:v>#N/A</c:v>
                </c:pt>
                <c:pt idx="13">
                  <c:v>1110</c:v>
                </c:pt>
                <c:pt idx="14">
                  <c:v>#N/A</c:v>
                </c:pt>
              </c:numCache>
            </c:numRef>
          </c:val>
          <c:smooth val="0"/>
          <c:extLst>
            <c:ext xmlns:c16="http://schemas.microsoft.com/office/drawing/2014/chart" uri="{C3380CC4-5D6E-409C-BE32-E72D297353CC}">
              <c16:uniqueId val="{00000008-0BD6-4B7E-A047-261C8364A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17093</c:v>
                </c:pt>
                <c:pt idx="5">
                  <c:v>19070</c:v>
                </c:pt>
                <c:pt idx="8">
                  <c:v>19400</c:v>
                </c:pt>
                <c:pt idx="11">
                  <c:v>20102</c:v>
                </c:pt>
                <c:pt idx="14">
                  <c:v>20721</c:v>
                </c:pt>
              </c:numCache>
            </c:numRef>
          </c:val>
          <c:extLst>
            <c:ext xmlns:c16="http://schemas.microsoft.com/office/drawing/2014/chart" uri="{C3380CC4-5D6E-409C-BE32-E72D297353CC}">
              <c16:uniqueId val="{00000000-4215-4F16-BD20-135CBE4EF4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2538</c:v>
                </c:pt>
                <c:pt idx="5">
                  <c:v>2542</c:v>
                </c:pt>
                <c:pt idx="8">
                  <c:v>2658</c:v>
                </c:pt>
                <c:pt idx="11">
                  <c:v>2864</c:v>
                </c:pt>
                <c:pt idx="14">
                  <c:v>2704</c:v>
                </c:pt>
              </c:numCache>
            </c:numRef>
          </c:val>
          <c:extLst>
            <c:ext xmlns:c16="http://schemas.microsoft.com/office/drawing/2014/chart" uri="{C3380CC4-5D6E-409C-BE32-E72D297353CC}">
              <c16:uniqueId val="{00000001-4215-4F16-BD20-135CBE4EF4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2623</c:v>
                </c:pt>
                <c:pt idx="5">
                  <c:v>2601</c:v>
                </c:pt>
                <c:pt idx="8">
                  <c:v>2606</c:v>
                </c:pt>
                <c:pt idx="11">
                  <c:v>2361</c:v>
                </c:pt>
                <c:pt idx="14">
                  <c:v>2194</c:v>
                </c:pt>
              </c:numCache>
            </c:numRef>
          </c:val>
          <c:extLst>
            <c:ext xmlns:c16="http://schemas.microsoft.com/office/drawing/2014/chart" uri="{C3380CC4-5D6E-409C-BE32-E72D297353CC}">
              <c16:uniqueId val="{00000002-4215-4F16-BD20-135CBE4EF4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15-4F16-BD20-135CBE4EF4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15-4F16-BD20-135CBE4EF4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90</c:v>
                </c:pt>
                <c:pt idx="3">
                  <c:v>90</c:v>
                </c:pt>
                <c:pt idx="6">
                  <c:v>90</c:v>
                </c:pt>
                <c:pt idx="9">
                  <c:v>90</c:v>
                </c:pt>
                <c:pt idx="12">
                  <c:v>87</c:v>
                </c:pt>
              </c:numCache>
            </c:numRef>
          </c:val>
          <c:extLst>
            <c:ext xmlns:c16="http://schemas.microsoft.com/office/drawing/2014/chart" uri="{C3380CC4-5D6E-409C-BE32-E72D297353CC}">
              <c16:uniqueId val="{00000005-4215-4F16-BD20-135CBE4EF4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2659</c:v>
                </c:pt>
                <c:pt idx="3">
                  <c:v>2584</c:v>
                </c:pt>
                <c:pt idx="6">
                  <c:v>2458</c:v>
                </c:pt>
                <c:pt idx="9">
                  <c:v>2348</c:v>
                </c:pt>
                <c:pt idx="12">
                  <c:v>2240</c:v>
                </c:pt>
              </c:numCache>
            </c:numRef>
          </c:val>
          <c:extLst>
            <c:ext xmlns:c16="http://schemas.microsoft.com/office/drawing/2014/chart" uri="{C3380CC4-5D6E-409C-BE32-E72D297353CC}">
              <c16:uniqueId val="{00000006-4215-4F16-BD20-135CBE4EF4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c:v>
                </c:pt>
                <c:pt idx="3">
                  <c:v>6</c:v>
                </c:pt>
                <c:pt idx="6">
                  <c:v>5</c:v>
                </c:pt>
                <c:pt idx="9">
                  <c:v>4</c:v>
                </c:pt>
                <c:pt idx="12">
                  <c:v>3</c:v>
                </c:pt>
              </c:numCache>
            </c:numRef>
          </c:val>
          <c:extLst>
            <c:ext xmlns:c16="http://schemas.microsoft.com/office/drawing/2014/chart" uri="{C3380CC4-5D6E-409C-BE32-E72D297353CC}">
              <c16:uniqueId val="{00000007-4215-4F16-BD20-135CBE4EF4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6821</c:v>
                </c:pt>
                <c:pt idx="3">
                  <c:v>6587</c:v>
                </c:pt>
                <c:pt idx="6">
                  <c:v>6227</c:v>
                </c:pt>
                <c:pt idx="9">
                  <c:v>6296</c:v>
                </c:pt>
                <c:pt idx="12">
                  <c:v>6300</c:v>
                </c:pt>
              </c:numCache>
            </c:numRef>
          </c:val>
          <c:extLst>
            <c:ext xmlns:c16="http://schemas.microsoft.com/office/drawing/2014/chart" uri="{C3380CC4-5D6E-409C-BE32-E72D297353CC}">
              <c16:uniqueId val="{00000008-4215-4F16-BD20-135CBE4EF4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231</c:v>
                </c:pt>
                <c:pt idx="12">
                  <c:v>0</c:v>
                </c:pt>
              </c:numCache>
            </c:numRef>
          </c:val>
          <c:extLst>
            <c:ext xmlns:c16="http://schemas.microsoft.com/office/drawing/2014/chart" uri="{C3380CC4-5D6E-409C-BE32-E72D297353CC}">
              <c16:uniqueId val="{00000009-4215-4F16-BD20-135CBE4EF4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24351</c:v>
                </c:pt>
                <c:pt idx="3">
                  <c:v>26389</c:v>
                </c:pt>
                <c:pt idx="6">
                  <c:v>26692</c:v>
                </c:pt>
                <c:pt idx="9">
                  <c:v>27679</c:v>
                </c:pt>
                <c:pt idx="12">
                  <c:v>28653</c:v>
                </c:pt>
              </c:numCache>
            </c:numRef>
          </c:val>
          <c:extLst>
            <c:ext xmlns:c16="http://schemas.microsoft.com/office/drawing/2014/chart" uri="{C3380CC4-5D6E-409C-BE32-E72D297353CC}">
              <c16:uniqueId val="{0000000A-4215-4F16-BD20-135CBE4EF4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11674</c:v>
                </c:pt>
                <c:pt idx="2">
                  <c:v>#N/A</c:v>
                </c:pt>
                <c:pt idx="3">
                  <c:v>#N/A</c:v>
                </c:pt>
                <c:pt idx="4">
                  <c:v>11443</c:v>
                </c:pt>
                <c:pt idx="5">
                  <c:v>#N/A</c:v>
                </c:pt>
                <c:pt idx="6">
                  <c:v>#N/A</c:v>
                </c:pt>
                <c:pt idx="7">
                  <c:v>10808</c:v>
                </c:pt>
                <c:pt idx="8">
                  <c:v>#N/A</c:v>
                </c:pt>
                <c:pt idx="9">
                  <c:v>#N/A</c:v>
                </c:pt>
                <c:pt idx="10">
                  <c:v>11322</c:v>
                </c:pt>
                <c:pt idx="11">
                  <c:v>#N/A</c:v>
                </c:pt>
                <c:pt idx="12">
                  <c:v>#N/A</c:v>
                </c:pt>
                <c:pt idx="13">
                  <c:v>11664</c:v>
                </c:pt>
                <c:pt idx="14">
                  <c:v>#N/A</c:v>
                </c:pt>
              </c:numCache>
            </c:numRef>
          </c:val>
          <c:smooth val="0"/>
          <c:extLst>
            <c:ext xmlns:c16="http://schemas.microsoft.com/office/drawing/2014/chart" uri="{C3380CC4-5D6E-409C-BE32-E72D297353CC}">
              <c16:uniqueId val="{0000000B-4215-4F16-BD20-135CBE4EF4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1442</c:v>
                </c:pt>
                <c:pt idx="1">
                  <c:v>1152</c:v>
                </c:pt>
                <c:pt idx="2">
                  <c:v>1022</c:v>
                </c:pt>
              </c:numCache>
            </c:numRef>
          </c:val>
          <c:extLst>
            <c:ext xmlns:c16="http://schemas.microsoft.com/office/drawing/2014/chart" uri="{C3380CC4-5D6E-409C-BE32-E72D297353CC}">
              <c16:uniqueId val="{00000000-F799-4238-97BC-1BFB5802F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F799-4238-97BC-1BFB5802F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1947</c:v>
                </c:pt>
                <c:pt idx="1">
                  <c:v>1795</c:v>
                </c:pt>
                <c:pt idx="2">
                  <c:v>1076</c:v>
                </c:pt>
              </c:numCache>
            </c:numRef>
          </c:val>
          <c:extLst>
            <c:ext xmlns:c16="http://schemas.microsoft.com/office/drawing/2014/chart" uri="{C3380CC4-5D6E-409C-BE32-E72D297353CC}">
              <c16:uniqueId val="{00000002-F799-4238-97BC-1BFB5802F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{4F8C2D65-281D-47A6-ACF9-1CB4601A6C01}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4AE-4E23-B66E-AD2323F091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{B3A5EEEB-9208-47B0-A15D-B0026B6EC0FA}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AE-4E23-B66E-AD2323F091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{33D7B0BD-7753-4650-9204-841ED623EDF4}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AE-4E23-B66E-AD2323F091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{C074617A-324F-4810-B9CF-CF00C79690D0}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AE-4E23-B66E-AD2323F091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{6CE9108C-4C18-4A13-AE85-314B9F3BE2B3}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AE-4E23-B66E-AD2323F091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{18440BF6-54A6-45D2-B6ED-EBCB49E209DF}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4AE-4E23-B66E-AD2323F091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{4BDF60BF-D5F2-4F26-978B-DDFEB5D4777A}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4AE-4E23-B66E-AD2323F091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{F6FE085E-B984-4410-8214-88ED020E83FA}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4AE-4E23-B66E-AD2323F0917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{E63C92AE-8F88-4752-B840-92C0478A3D75}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4AE-4E23-B66E-AD2323F091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53.9</c:v>
                </c:pt>
                <c:pt idx="16">
                  <c:v>55.1</c:v>
                </c:pt>
                <c:pt idx="24">
                  <c:v>56.2</c:v>
                </c:pt>
                <c:pt idx="32">
                  <c:v>57.8</c:v>
                </c:pt>
              </c:numCache>
            </c:numRef>
          </c:xVal>
          <c:yVal>
            <c:numRef>
              <c:f>公会計指標分析・財政指標組合せ分析表!$BP$51:$DC$51</c:f>
              <c:numCache>
                <c:formatCode>#,##0.0;"▲ "#,##0.0</c:formatCode>
                <c:ptCount val="40"/>
                <c:pt idx="0">
                  <c:v>136.6</c:v>
                </c:pt>
                <c:pt idx="8">
                  <c:v>138.69999999999999</c:v>
                </c:pt>
                <c:pt idx="16">
                  <c:v>133.4</c:v>
                </c:pt>
                <c:pt idx="24">
                  <c:v>143</c:v>
                </c:pt>
                <c:pt idx="32">
                  <c:v>148.1</c:v>
                </c:pt>
              </c:numCache>
            </c:numRef>
          </c:yVal>
          <c:smooth val="0"/>
          <c:extLst>
            <c:ext xmlns:c16="http://schemas.microsoft.com/office/drawing/2014/chart" uri="{C3380CC4-5D6E-409C-BE32-E72D297353CC}">
              <c16:uniqueId val="{00000009-F4AE-4E23-B66E-AD2323F091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{0DE27BBE-7040-4D50-A215-2759E878EBF8}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4AE-4E23-B66E-AD2323F091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{DB56C9B7-530A-4A40-99A2-2A4CCA5320B6}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AE-4E23-B66E-AD2323F091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{C89BDF69-8871-4F2E-A6EA-74EA311A74AA}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AE-4E23-B66E-AD2323F091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{EDFF7651-6345-4A9F-B818-D6167DDB1A6D}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AE-4E23-B66E-AD2323F091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{26CFA3E8-A153-484B-8070-FB11FD5873BD}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AE-4E23-B66E-AD2323F091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{2896C1BC-6966-4852-82EC-6E964664254E}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4AE-4E23-B66E-AD2323F091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{58ED1825-9FB9-4EEC-B4EF-F3B42807DE3B}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4AE-4E23-B66E-AD2323F091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{48570B86-0FA9-4E2A-987C-36B91A4CAA89}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4AE-4E23-B66E-AD2323F0917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{48576132-96EA-4C2C-89DD-0A7A4ED9D910}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4AE-4E23-B66E-AD2323F091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4AE-4E23-B66E-AD2323F0917A}"/>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{3BB4E215-280F-43DB-BF1C-777F1325D689}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31-40BA-A65A-615D016432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{FE4D74B7-4A73-425E-BEEF-5A7C27F67820}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31-40BA-A65A-615D016432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{93B9B054-EEAB-46B5-8B92-66F6B090B582}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31-40BA-A65A-615D016432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{354609A7-1665-4E34-8C44-D1621AA54644}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31-40BA-A65A-615D016432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{6C2E71D9-3A6D-4D4B-B002-85EA95D962CF}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31-40BA-A65A-615D016432D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{4A94E3E3-BBE4-41A0-AD90-D6EA349807F7}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31-40BA-A65A-615D016432D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{4AFEFB40-3D04-4226-BE52-648B120BDFFA}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31-40BA-A65A-615D016432D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{0E7FEC73-AF80-4C9A-ABA6-FDB31AC2E7DA}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31-40BA-A65A-615D016432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{2360EDFF-D327-4231-ABB9-02C0D67C1947}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31-40BA-A65A-615D016432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13.8</c:v>
                </c:pt>
                <c:pt idx="16">
                  <c:v>13.3</c:v>
                </c:pt>
                <c:pt idx="24">
                  <c:v>13.1</c:v>
                </c:pt>
                <c:pt idx="32">
                  <c:v>13.3</c:v>
                </c:pt>
              </c:numCache>
            </c:numRef>
          </c:xVal>
          <c:yVal>
            <c:numRef>
              <c:f>公会計指標分析・財政指標組合せ分析表!$BP$73:$DC$73</c:f>
              <c:numCache>
                <c:formatCode>#,##0.0;"▲ "#,##0.0</c:formatCode>
                <c:ptCount val="40"/>
                <c:pt idx="0">
                  <c:v>136.6</c:v>
                </c:pt>
                <c:pt idx="8">
                  <c:v>138.69999999999999</c:v>
                </c:pt>
                <c:pt idx="16">
                  <c:v>133.4</c:v>
                </c:pt>
                <c:pt idx="24">
                  <c:v>143</c:v>
                </c:pt>
                <c:pt idx="32">
                  <c:v>148.1</c:v>
                </c:pt>
              </c:numCache>
            </c:numRef>
          </c:yVal>
          <c:smooth val="0"/>
          <c:extLst>
            <c:ext xmlns:c16="http://schemas.microsoft.com/office/drawing/2014/chart" uri="{C3380CC4-5D6E-409C-BE32-E72D297353CC}">
              <c16:uniqueId val="{00000009-D531-40BA-A65A-615D016432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{23743B34-9F60-4238-9DA6-C7E20A0F4183}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31-40BA-A65A-615D016432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{518EE0DB-EA53-4FA6-8A2B-2E1AD4AA10CD}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31-40BA-A65A-615D016432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{761E1F28-5F11-4427-AEC6-4F211DCC6A25}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31-40BA-A65A-615D016432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{1DF91B3C-334E-446F-B569-BC56672901DA}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31-40BA-A65A-615D016432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{FC0BD4BE-50D3-42CD-B61A-692B666B513E}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31-40BA-A65A-615D016432D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{90BA904E-B598-4A25-8374-7A3E6AE9C97B}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31-40BA-A65A-615D016432D3}"/>
                </c:ext>
              </c:extLst>
            </c:dLbl>
            <c:dLbl>
              <c:idx val="16"/>
              <c:layout>
                <c:manualLayout>
                  <c:x val="-3.1091408095093722E-2"/>
                  <c:y val="-6.658934438974545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{7D72D65F-0504-48C1-9B75-7D6DB9C67E8D}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31-40BA-A65A-615D016432D3}"/>
                </c:ext>
              </c:extLst>
            </c:dLbl>
            <c:dLbl>
              <c:idx val="24"/>
              <c:layout>
                <c:manualLayout>
                  <c:x val="-2.662585060972808E-2"/>
                  <c:y val="-4.44706409380872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{8C4D85C7-6ECD-44DB-BF67-4251317D2042}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31-40BA-A65A-615D016432D3}"/>
                </c:ext>
              </c:extLst>
            </c:dLbl>
            <c:dLbl>
              <c:idx val="32"/>
              <c:layout>
                <c:manualLayout>
                  <c:x val="-3.724899546494638E-2"/>
                  <c:y val="-7.61901271793340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{E89871F6-AD5A-41E8-8169-917DCDBFF3B9}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31-40BA-A65A-615D016432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531-40BA-A65A-615D016432D3}"/>
            </c:ext>
          </c:extLst>
        </c:ser>
        <c:dLbls>
          <c:showLegendKey val="0"/>
          <c:showVal val="1"/>
          <c:showCatName val="0"/>
          <c:showSerName val="0"/>
          <c:showPercent val="0"/>
          <c:showBubbleSize val="0"/>
        </c:dLbls>
        <c:axId val="84219776"/>
        <c:axId val="84234240"/>
      </c:scatterChart>
      <c:valAx>
        <c:axId val="84219776"/>
        <c:scaling>
          <c:orientation val="minMax"/>
          <c:max val="14.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地方交付税が歳入の約４割を占める極めて脆弱な財政構造で、市税については大きな増額が見込めない状況であり、財政力指数は類似団体平均と比較しても大幅に下回る状況となっている。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口減少などの影響もあり、税収をはじめとする自主財源の大幅な増加は期待できない状況であることから、行財政運営戦略に基づき、さらなる行財政運営の効率化を推進するとともに公共施設マネジメントの実施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歳出の削減を図り、財政基盤の安定化を図る。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歳入の多くを占める地方交付税が前年に比べ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増となった一方で、歳出においては、環境センター建設事業や上士別小中学校建設事業など大型事業の財源となった過疎債の償還が本格化した影響から、経常収支比率は前年度比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となり極めて財政状況が硬直した状況にある。　</a:t>
          </a: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ことから、行財政運営戦略に基づく事業アセスメントサイクルの実施のほか、補助金の見直しをはじめとするありとあらゆる歳出改革を行うなど、行財政運営の効率化をより一層進めることで、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105591</xdr:rowOff>
    </xdr:from>
    <xdr:to>
      <xdr:col>23</xdr:col>
      <xdr:colOff>133350</xdr:colOff>
      <xdr:row>61</xdr:row>
      <xdr:rowOff>146957</xdr:rowOff>
    </xdr:to>
    <xdr:cxnSp macro="">
      <xdr:nvCxnSpPr>
        <xdr:cNvPr id="134" name="直線コネクタ 133"/>
        <xdr:cNvCxnSpPr/>
      </xdr:nvCxnSpPr>
      <xdr:spPr>
        <a:xfrm>
          <a:off x="4114800" y="1056404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105591</xdr:rowOff>
    </xdr:from>
    <xdr:to>
      <xdr:col>19</xdr:col>
      <xdr:colOff>133350</xdr:colOff>
      <xdr:row>61</xdr:row>
      <xdr:rowOff>143510</xdr:rowOff>
    </xdr:to>
    <xdr:cxnSp macro="">
      <xdr:nvCxnSpPr>
        <xdr:cNvPr id="137" name="直線コネクタ 136"/>
        <xdr:cNvCxnSpPr/>
      </xdr:nvCxnSpPr>
      <xdr:spPr>
        <a:xfrm flipV="1">
          <a:off x="3225800" y="105640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143510</xdr:rowOff>
    </xdr:to>
    <xdr:cxnSp macro="">
      <xdr:nvCxnSpPr>
        <xdr:cNvPr id="140" name="直線コネクタ 139"/>
        <xdr:cNvCxnSpPr/>
      </xdr:nvCxnSpPr>
      <xdr:spPr>
        <a:xfrm>
          <a:off x="2336800" y="1047441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159838</xdr:rowOff>
    </xdr:from>
    <xdr:to>
      <xdr:col>11</xdr:col>
      <xdr:colOff>31750</xdr:colOff>
      <xdr:row>61</xdr:row>
      <xdr:rowOff>15966</xdr:rowOff>
    </xdr:to>
    <xdr:cxnSp macro="">
      <xdr:nvCxnSpPr>
        <xdr:cNvPr id="143" name="直線コネクタ 142"/>
        <xdr:cNvCxnSpPr/>
      </xdr:nvCxnSpPr>
      <xdr:spPr>
        <a:xfrm>
          <a:off x="1447800" y="104468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3" name="楕円 152"/>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4"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54791</xdr:rowOff>
    </xdr:from>
    <xdr:to>
      <xdr:col>19</xdr:col>
      <xdr:colOff>184150</xdr:colOff>
      <xdr:row>61</xdr:row>
      <xdr:rowOff>156391</xdr:rowOff>
    </xdr:to>
    <xdr:sp macro="" textlink="">
      <xdr:nvSpPr>
        <xdr:cNvPr id="155" name="楕円 154"/>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141168</xdr:rowOff>
    </xdr:from>
    <xdr:ext cx="736600" cy="259045"/>
    <xdr:sp macro="" textlink="">
      <xdr:nvSpPr>
        <xdr:cNvPr id="156" name="テキスト ボックス 155"/>
        <xdr:cNvSpPr txBox="1"/>
      </xdr:nvSpPr>
      <xdr:spPr>
        <a:xfrm>
          <a:off x="3733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8" name="テキスト ボックス 15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109038</xdr:rowOff>
    </xdr:from>
    <xdr:to>
      <xdr:col>7</xdr:col>
      <xdr:colOff>31750</xdr:colOff>
      <xdr:row>61</xdr:row>
      <xdr:rowOff>39188</xdr:rowOff>
    </xdr:to>
    <xdr:sp macro="" textlink="">
      <xdr:nvSpPr>
        <xdr:cNvPr id="161" name="楕円 160"/>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23965</xdr:rowOff>
    </xdr:from>
    <xdr:ext cx="762000" cy="259045"/>
    <xdr:sp macro="" textlink="">
      <xdr:nvSpPr>
        <xdr:cNvPr id="162" name="テキスト ボックス 161"/>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過去２度にわたり合併を行っていることから行政面積が広く、支所地区が４地区あり、集落における行政サービスの低下を招かないような職員体制をとっている。そのため、類似団体と比較すると人口一人あたりの職員数が多く、人件費・物件費等は、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今後においては、業務のアウトソーシングを推進し行政のスリム化を図るほか、組織体制を見直し機構改革を実施することで、引き続き適正な定員管理を図る。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7930</xdr:rowOff>
    </xdr:from>
    <xdr:to>
      <xdr:col>23</xdr:col>
      <xdr:colOff>133350</xdr:colOff>
      <xdr:row>85</xdr:row>
      <xdr:rowOff>47969</xdr:rowOff>
    </xdr:to>
    <xdr:cxnSp macro="">
      <xdr:nvCxnSpPr>
        <xdr:cNvPr id="197" name="直線コネクタ 196"/>
        <xdr:cNvCxnSpPr/>
      </xdr:nvCxnSpPr>
      <xdr:spPr>
        <a:xfrm flipV="1">
          <a:off x="4114800" y="14581180"/>
          <a:ext cx="838200" cy="4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130352</xdr:rowOff>
    </xdr:from>
    <xdr:to>
      <xdr:col>19</xdr:col>
      <xdr:colOff>133350</xdr:colOff>
      <xdr:row>85</xdr:row>
      <xdr:rowOff>47969</xdr:rowOff>
    </xdr:to>
    <xdr:cxnSp macro="">
      <xdr:nvCxnSpPr>
        <xdr:cNvPr id="200" name="直線コネクタ 199"/>
        <xdr:cNvCxnSpPr/>
      </xdr:nvCxnSpPr>
      <xdr:spPr>
        <a:xfrm>
          <a:off x="3225800" y="14532152"/>
          <a:ext cx="889000" cy="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94793</xdr:rowOff>
    </xdr:from>
    <xdr:to>
      <xdr:col>15</xdr:col>
      <xdr:colOff>82550</xdr:colOff>
      <xdr:row>84</xdr:row>
      <xdr:rowOff>130352</xdr:rowOff>
    </xdr:to>
    <xdr:cxnSp macro="">
      <xdr:nvCxnSpPr>
        <xdr:cNvPr id="203" name="直線コネクタ 202"/>
        <xdr:cNvCxnSpPr/>
      </xdr:nvCxnSpPr>
      <xdr:spPr>
        <a:xfrm>
          <a:off x="2336800" y="14496593"/>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25719</xdr:rowOff>
    </xdr:from>
    <xdr:to>
      <xdr:col>11</xdr:col>
      <xdr:colOff>31750</xdr:colOff>
      <xdr:row>84</xdr:row>
      <xdr:rowOff>94793</xdr:rowOff>
    </xdr:to>
    <xdr:cxnSp macro="">
      <xdr:nvCxnSpPr>
        <xdr:cNvPr id="206" name="直線コネクタ 205"/>
        <xdr:cNvCxnSpPr/>
      </xdr:nvCxnSpPr>
      <xdr:spPr>
        <a:xfrm>
          <a:off x="1447800" y="14427519"/>
          <a:ext cx="889000" cy="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128580</xdr:rowOff>
    </xdr:from>
    <xdr:to>
      <xdr:col>23</xdr:col>
      <xdr:colOff>184150</xdr:colOff>
      <xdr:row>85</xdr:row>
      <xdr:rowOff>58730</xdr:rowOff>
    </xdr:to>
    <xdr:sp macro="" textlink="">
      <xdr:nvSpPr>
        <xdr:cNvPr id="216" name="楕円 215"/>
        <xdr:cNvSpPr/>
      </xdr:nvSpPr>
      <xdr:spPr>
        <a:xfrm>
          <a:off x="4902200" y="145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100657</xdr:rowOff>
    </xdr:from>
    <xdr:ext cx="762000" cy="259045"/>
    <xdr:sp macro="" textlink="">
      <xdr:nvSpPr>
        <xdr:cNvPr id="217" name="人件費・物件費等の状況該当値テキスト"/>
        <xdr:cNvSpPr txBox="1"/>
      </xdr:nvSpPr>
      <xdr:spPr>
        <a:xfrm>
          <a:off x="5041900" y="1450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168619</xdr:rowOff>
    </xdr:from>
    <xdr:to>
      <xdr:col>19</xdr:col>
      <xdr:colOff>184150</xdr:colOff>
      <xdr:row>85</xdr:row>
      <xdr:rowOff>98769</xdr:rowOff>
    </xdr:to>
    <xdr:sp macro="" textlink="">
      <xdr:nvSpPr>
        <xdr:cNvPr id="218" name="楕円 217"/>
        <xdr:cNvSpPr/>
      </xdr:nvSpPr>
      <xdr:spPr>
        <a:xfrm>
          <a:off x="4064000" y="145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83546</xdr:rowOff>
    </xdr:from>
    <xdr:ext cx="736600" cy="259045"/>
    <xdr:sp macro="" textlink="">
      <xdr:nvSpPr>
        <xdr:cNvPr id="219" name="テキスト ボックス 218"/>
        <xdr:cNvSpPr txBox="1"/>
      </xdr:nvSpPr>
      <xdr:spPr>
        <a:xfrm>
          <a:off x="3733800" y="1465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79552</xdr:rowOff>
    </xdr:from>
    <xdr:to>
      <xdr:col>15</xdr:col>
      <xdr:colOff>133350</xdr:colOff>
      <xdr:row>85</xdr:row>
      <xdr:rowOff>9702</xdr:rowOff>
    </xdr:to>
    <xdr:sp macro="" textlink="">
      <xdr:nvSpPr>
        <xdr:cNvPr id="220" name="楕円 219"/>
        <xdr:cNvSpPr/>
      </xdr:nvSpPr>
      <xdr:spPr>
        <a:xfrm>
          <a:off x="3175000" y="144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165929</xdr:rowOff>
    </xdr:from>
    <xdr:ext cx="762000" cy="259045"/>
    <xdr:sp macro="" textlink="">
      <xdr:nvSpPr>
        <xdr:cNvPr id="221" name="テキスト ボックス 220"/>
        <xdr:cNvSpPr txBox="1"/>
      </xdr:nvSpPr>
      <xdr:spPr>
        <a:xfrm>
          <a:off x="2844800" y="1456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43993</xdr:rowOff>
    </xdr:from>
    <xdr:to>
      <xdr:col>11</xdr:col>
      <xdr:colOff>82550</xdr:colOff>
      <xdr:row>84</xdr:row>
      <xdr:rowOff>145593</xdr:rowOff>
    </xdr:to>
    <xdr:sp macro="" textlink="">
      <xdr:nvSpPr>
        <xdr:cNvPr id="222" name="楕円 221"/>
        <xdr:cNvSpPr/>
      </xdr:nvSpPr>
      <xdr:spPr>
        <a:xfrm>
          <a:off x="22860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130370</xdr:rowOff>
    </xdr:from>
    <xdr:ext cx="762000" cy="259045"/>
    <xdr:sp macro="" textlink="">
      <xdr:nvSpPr>
        <xdr:cNvPr id="223" name="テキスト ボックス 222"/>
        <xdr:cNvSpPr txBox="1"/>
      </xdr:nvSpPr>
      <xdr:spPr>
        <a:xfrm>
          <a:off x="1955800" y="1453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146369</xdr:rowOff>
    </xdr:from>
    <xdr:to>
      <xdr:col>7</xdr:col>
      <xdr:colOff>31750</xdr:colOff>
      <xdr:row>84</xdr:row>
      <xdr:rowOff>76519</xdr:rowOff>
    </xdr:to>
    <xdr:sp macro="" textlink="">
      <xdr:nvSpPr>
        <xdr:cNvPr id="224" name="楕円 223"/>
        <xdr:cNvSpPr/>
      </xdr:nvSpPr>
      <xdr:spPr>
        <a:xfrm>
          <a:off x="1397000" y="143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61296</xdr:rowOff>
    </xdr:from>
    <xdr:ext cx="762000" cy="259045"/>
    <xdr:sp macro="" textlink="">
      <xdr:nvSpPr>
        <xdr:cNvPr id="225" name="テキスト ボックス 224"/>
        <xdr:cNvSpPr txBox="1"/>
      </xdr:nvSpPr>
      <xdr:spPr>
        <a:xfrm>
          <a:off x="1066800" y="144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を下回っており、類似団体平均と同程度の水準で推移している。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　今後においても人事院勧告に基づいた給料体系を基本に適正な給与管理を実施していく。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9" name="直線コネクタ 258"/>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2" name="直線コネクタ 261"/>
        <xdr:cNvCxnSpPr/>
      </xdr:nvCxnSpPr>
      <xdr:spPr>
        <a:xfrm flipV="1">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5" name="直線コネクタ 264"/>
        <xdr:cNvCxnSpPr/>
      </xdr:nvCxnSpPr>
      <xdr:spPr>
        <a:xfrm>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8" name="直線コネクタ 267"/>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8" name="楕円 277"/>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9"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0" name="楕円 279"/>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1" name="テキスト ボックス 280"/>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2" name="楕円 281"/>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3" name="テキスト ボックス 282"/>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6" name="楕円 285"/>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7" name="テキスト ボックス 286"/>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年度から５ヵ年間の新定員適正化計画を着実に推進した。</a:t>
          </a:r>
        </a:p>
        <a:p>
          <a:r>
            <a:rPr kumimoji="1" lang="ja-JP" altLang="en-US" sz="1300">
              <a:latin typeface="ＭＳ Ｐゴシック" panose="020B0600070205080204" pitchFamily="50" charset="-128"/>
              <a:ea typeface="ＭＳ Ｐゴシック" panose="020B0600070205080204" pitchFamily="50" charset="-128"/>
            </a:rPr>
            <a:t>　今後においては、行財政運営戦略実施計画に基づき、「まちづくり総合計画」を着実に実現するために、効率的で質の高い市民サービスをめざした組織改革を進め、適正な定員管理に努める。</a:t>
          </a:r>
        </a:p>
        <a:p>
          <a:r>
            <a:rPr kumimoji="1" lang="ja-JP" altLang="en-US" sz="1300">
              <a:latin typeface="ＭＳ Ｐゴシック" panose="020B0600070205080204" pitchFamily="50" charset="-128"/>
              <a:ea typeface="ＭＳ Ｐゴシック" panose="020B0600070205080204" pitchFamily="50" charset="-128"/>
            </a:rPr>
            <a:t>　また、業務のアウトソーシングを推進することで、さらなる行政のスリム化を図る。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18204</xdr:rowOff>
    </xdr:from>
    <xdr:to>
      <xdr:col>81</xdr:col>
      <xdr:colOff>44450</xdr:colOff>
      <xdr:row>66</xdr:row>
      <xdr:rowOff>23949</xdr:rowOff>
    </xdr:to>
    <xdr:cxnSp macro="">
      <xdr:nvCxnSpPr>
        <xdr:cNvPr id="324" name="直線コネクタ 323"/>
        <xdr:cNvCxnSpPr/>
      </xdr:nvCxnSpPr>
      <xdr:spPr>
        <a:xfrm flipV="1">
          <a:off x="16179800" y="1133390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155182</xdr:rowOff>
    </xdr:from>
    <xdr:to>
      <xdr:col>77</xdr:col>
      <xdr:colOff>44450</xdr:colOff>
      <xdr:row>66</xdr:row>
      <xdr:rowOff>23949</xdr:rowOff>
    </xdr:to>
    <xdr:cxnSp macro="">
      <xdr:nvCxnSpPr>
        <xdr:cNvPr id="327" name="直線コネクタ 326"/>
        <xdr:cNvCxnSpPr/>
      </xdr:nvCxnSpPr>
      <xdr:spPr>
        <a:xfrm>
          <a:off x="15290800" y="1129943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101177</xdr:rowOff>
    </xdr:from>
    <xdr:to>
      <xdr:col>72</xdr:col>
      <xdr:colOff>203200</xdr:colOff>
      <xdr:row>65</xdr:row>
      <xdr:rowOff>155182</xdr:rowOff>
    </xdr:to>
    <xdr:cxnSp macro="">
      <xdr:nvCxnSpPr>
        <xdr:cNvPr id="330" name="直線コネクタ 329"/>
        <xdr:cNvCxnSpPr/>
      </xdr:nvCxnSpPr>
      <xdr:spPr>
        <a:xfrm>
          <a:off x="14401800" y="1124542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58662</xdr:rowOff>
    </xdr:from>
    <xdr:to>
      <xdr:col>68</xdr:col>
      <xdr:colOff>152400</xdr:colOff>
      <xdr:row>65</xdr:row>
      <xdr:rowOff>101177</xdr:rowOff>
    </xdr:to>
    <xdr:cxnSp macro="">
      <xdr:nvCxnSpPr>
        <xdr:cNvPr id="333" name="直線コネクタ 332"/>
        <xdr:cNvCxnSpPr/>
      </xdr:nvCxnSpPr>
      <xdr:spPr>
        <a:xfrm>
          <a:off x="13512800" y="1120291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138854</xdr:rowOff>
    </xdr:from>
    <xdr:to>
      <xdr:col>81</xdr:col>
      <xdr:colOff>95250</xdr:colOff>
      <xdr:row>66</xdr:row>
      <xdr:rowOff>69004</xdr:rowOff>
    </xdr:to>
    <xdr:sp macro="" textlink="">
      <xdr:nvSpPr>
        <xdr:cNvPr id="343" name="楕円 342"/>
        <xdr:cNvSpPr/>
      </xdr:nvSpPr>
      <xdr:spPr>
        <a:xfrm>
          <a:off x="16967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110931</xdr:rowOff>
    </xdr:from>
    <xdr:ext cx="762000" cy="259045"/>
    <xdr:sp macro="" textlink="">
      <xdr:nvSpPr>
        <xdr:cNvPr id="344" name="定員管理の状況該当値テキスト"/>
        <xdr:cNvSpPr txBox="1"/>
      </xdr:nvSpPr>
      <xdr:spPr>
        <a:xfrm>
          <a:off x="17106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144599</xdr:rowOff>
    </xdr:from>
    <xdr:to>
      <xdr:col>77</xdr:col>
      <xdr:colOff>95250</xdr:colOff>
      <xdr:row>66</xdr:row>
      <xdr:rowOff>74749</xdr:rowOff>
    </xdr:to>
    <xdr:sp macro="" textlink="">
      <xdr:nvSpPr>
        <xdr:cNvPr id="345" name="楕円 344"/>
        <xdr:cNvSpPr/>
      </xdr:nvSpPr>
      <xdr:spPr>
        <a:xfrm>
          <a:off x="16129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59526</xdr:rowOff>
    </xdr:from>
    <xdr:ext cx="736600" cy="259045"/>
    <xdr:sp macro="" textlink="">
      <xdr:nvSpPr>
        <xdr:cNvPr id="346" name="テキスト ボックス 345"/>
        <xdr:cNvSpPr txBox="1"/>
      </xdr:nvSpPr>
      <xdr:spPr>
        <a:xfrm>
          <a:off x="15798800" y="1137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104382</xdr:rowOff>
    </xdr:from>
    <xdr:to>
      <xdr:col>73</xdr:col>
      <xdr:colOff>44450</xdr:colOff>
      <xdr:row>66</xdr:row>
      <xdr:rowOff>34532</xdr:rowOff>
    </xdr:to>
    <xdr:sp macro="" textlink="">
      <xdr:nvSpPr>
        <xdr:cNvPr id="347" name="楕円 346"/>
        <xdr:cNvSpPr/>
      </xdr:nvSpPr>
      <xdr:spPr>
        <a:xfrm>
          <a:off x="15240000" y="112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19309</xdr:rowOff>
    </xdr:from>
    <xdr:ext cx="762000" cy="259045"/>
    <xdr:sp macro="" textlink="">
      <xdr:nvSpPr>
        <xdr:cNvPr id="348" name="テキスト ボックス 347"/>
        <xdr:cNvSpPr txBox="1"/>
      </xdr:nvSpPr>
      <xdr:spPr>
        <a:xfrm>
          <a:off x="14909800" y="1133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50377</xdr:rowOff>
    </xdr:from>
    <xdr:to>
      <xdr:col>68</xdr:col>
      <xdr:colOff>203200</xdr:colOff>
      <xdr:row>65</xdr:row>
      <xdr:rowOff>151977</xdr:rowOff>
    </xdr:to>
    <xdr:sp macro="" textlink="">
      <xdr:nvSpPr>
        <xdr:cNvPr id="349" name="楕円 348"/>
        <xdr:cNvSpPr/>
      </xdr:nvSpPr>
      <xdr:spPr>
        <a:xfrm>
          <a:off x="14351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136754</xdr:rowOff>
    </xdr:from>
    <xdr:ext cx="762000" cy="259045"/>
    <xdr:sp macro="" textlink="">
      <xdr:nvSpPr>
        <xdr:cNvPr id="350" name="テキスト ボックス 349"/>
        <xdr:cNvSpPr txBox="1"/>
      </xdr:nvSpPr>
      <xdr:spPr>
        <a:xfrm>
          <a:off x="14020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7862</xdr:rowOff>
    </xdr:from>
    <xdr:to>
      <xdr:col>64</xdr:col>
      <xdr:colOff>152400</xdr:colOff>
      <xdr:row>65</xdr:row>
      <xdr:rowOff>109462</xdr:rowOff>
    </xdr:to>
    <xdr:sp macro="" textlink="">
      <xdr:nvSpPr>
        <xdr:cNvPr id="351" name="楕円 350"/>
        <xdr:cNvSpPr/>
      </xdr:nvSpPr>
      <xdr:spPr>
        <a:xfrm>
          <a:off x="13462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94239</xdr:rowOff>
    </xdr:from>
    <xdr:ext cx="762000" cy="259045"/>
    <xdr:sp macro="" textlink="">
      <xdr:nvSpPr>
        <xdr:cNvPr id="352" name="テキスト ボックス 351"/>
        <xdr:cNvSpPr txBox="1"/>
      </xdr:nvSpPr>
      <xdr:spPr>
        <a:xfrm>
          <a:off x="13131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利率が低く推移している状況であるが、大型事業の財源となった起債の償還が本格化しているほか、今後は庁舎改築事業で活用した合併特例事業債の償還が始まることから、実質公債費比率の大きな上昇が見込まれる。</a:t>
          </a:r>
        </a:p>
        <a:p>
          <a:r>
            <a:rPr kumimoji="1" lang="ja-JP" altLang="en-US" sz="1300">
              <a:latin typeface="ＭＳ Ｐゴシック" panose="020B0600070205080204" pitchFamily="50" charset="-128"/>
              <a:ea typeface="ＭＳ Ｐゴシック" panose="020B0600070205080204" pitchFamily="50" charset="-128"/>
            </a:rPr>
            <a:t>　公共施設マネジメントに取り組むとともに、債務償還バランスを指標として、緊急度や住民サービスのニーズを総合的に判断し事業選択を行うことで、起債発行の抑制に努め、財政硬直化の解消を図る。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100436</xdr:rowOff>
    </xdr:from>
    <xdr:to>
      <xdr:col>81</xdr:col>
      <xdr:colOff>44450</xdr:colOff>
      <xdr:row>37</xdr:row>
      <xdr:rowOff>104458</xdr:rowOff>
    </xdr:to>
    <xdr:cxnSp macro="">
      <xdr:nvCxnSpPr>
        <xdr:cNvPr id="386" name="直線コネクタ 385"/>
        <xdr:cNvCxnSpPr/>
      </xdr:nvCxnSpPr>
      <xdr:spPr>
        <a:xfrm>
          <a:off x="16179800" y="644408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100436</xdr:rowOff>
    </xdr:from>
    <xdr:to>
      <xdr:col>77</xdr:col>
      <xdr:colOff>44450</xdr:colOff>
      <xdr:row>37</xdr:row>
      <xdr:rowOff>104458</xdr:rowOff>
    </xdr:to>
    <xdr:cxnSp macro="">
      <xdr:nvCxnSpPr>
        <xdr:cNvPr id="389" name="直線コネクタ 388"/>
        <xdr:cNvCxnSpPr/>
      </xdr:nvCxnSpPr>
      <xdr:spPr>
        <a:xfrm flipV="1">
          <a:off x="15290800" y="644408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114512</xdr:rowOff>
    </xdr:to>
    <xdr:cxnSp macro="">
      <xdr:nvCxnSpPr>
        <xdr:cNvPr id="392" name="直線コネクタ 391"/>
        <xdr:cNvCxnSpPr/>
      </xdr:nvCxnSpPr>
      <xdr:spPr>
        <a:xfrm flipV="1">
          <a:off x="14401800" y="644810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114512</xdr:rowOff>
    </xdr:from>
    <xdr:to>
      <xdr:col>68</xdr:col>
      <xdr:colOff>152400</xdr:colOff>
      <xdr:row>37</xdr:row>
      <xdr:rowOff>122555</xdr:rowOff>
    </xdr:to>
    <xdr:cxnSp macro="">
      <xdr:nvCxnSpPr>
        <xdr:cNvPr id="395" name="直線コネクタ 394"/>
        <xdr:cNvCxnSpPr/>
      </xdr:nvCxnSpPr>
      <xdr:spPr>
        <a:xfrm flipV="1">
          <a:off x="13512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53658</xdr:rowOff>
    </xdr:from>
    <xdr:to>
      <xdr:col>81</xdr:col>
      <xdr:colOff>95250</xdr:colOff>
      <xdr:row>37</xdr:row>
      <xdr:rowOff>155258</xdr:rowOff>
    </xdr:to>
    <xdr:sp macro="" textlink="">
      <xdr:nvSpPr>
        <xdr:cNvPr id="405" name="楕円 404"/>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25735</xdr:rowOff>
    </xdr:from>
    <xdr:ext cx="762000" cy="259045"/>
    <xdr:sp macro="" textlink="">
      <xdr:nvSpPr>
        <xdr:cNvPr id="406" name="公債費負担の状況該当値テキスト"/>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49636</xdr:rowOff>
    </xdr:from>
    <xdr:to>
      <xdr:col>77</xdr:col>
      <xdr:colOff>95250</xdr:colOff>
      <xdr:row>37</xdr:row>
      <xdr:rowOff>151236</xdr:rowOff>
    </xdr:to>
    <xdr:sp macro="" textlink="">
      <xdr:nvSpPr>
        <xdr:cNvPr id="407" name="楕円 406"/>
        <xdr:cNvSpPr/>
      </xdr:nvSpPr>
      <xdr:spPr>
        <a:xfrm>
          <a:off x="16129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136013</xdr:rowOff>
    </xdr:from>
    <xdr:ext cx="736600" cy="259045"/>
    <xdr:sp macro="" textlink="">
      <xdr:nvSpPr>
        <xdr:cNvPr id="408" name="テキスト ボックス 407"/>
        <xdr:cNvSpPr txBox="1"/>
      </xdr:nvSpPr>
      <xdr:spPr>
        <a:xfrm>
          <a:off x="15798800" y="647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9" name="楕円 408"/>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10" name="テキスト ボックス 409"/>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63712</xdr:rowOff>
    </xdr:from>
    <xdr:to>
      <xdr:col>68</xdr:col>
      <xdr:colOff>203200</xdr:colOff>
      <xdr:row>37</xdr:row>
      <xdr:rowOff>165312</xdr:rowOff>
    </xdr:to>
    <xdr:sp macro="" textlink="">
      <xdr:nvSpPr>
        <xdr:cNvPr id="411" name="楕円 410"/>
        <xdr:cNvSpPr/>
      </xdr:nvSpPr>
      <xdr:spPr>
        <a:xfrm>
          <a:off x="14351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150089</xdr:rowOff>
    </xdr:from>
    <xdr:ext cx="762000" cy="259045"/>
    <xdr:sp macro="" textlink="">
      <xdr:nvSpPr>
        <xdr:cNvPr id="412" name="テキスト ボックス 411"/>
        <xdr:cNvSpPr txBox="1"/>
      </xdr:nvSpPr>
      <xdr:spPr>
        <a:xfrm>
          <a:off x="14020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71755</xdr:rowOff>
    </xdr:from>
    <xdr:to>
      <xdr:col>64</xdr:col>
      <xdr:colOff>152400</xdr:colOff>
      <xdr:row>38</xdr:row>
      <xdr:rowOff>1905</xdr:rowOff>
    </xdr:to>
    <xdr:sp macro="" textlink="">
      <xdr:nvSpPr>
        <xdr:cNvPr id="413" name="楕円 412"/>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158132</xdr:rowOff>
    </xdr:from>
    <xdr:ext cx="762000" cy="259045"/>
    <xdr:sp macro="" textlink="">
      <xdr:nvSpPr>
        <xdr:cNvPr id="414" name="テキスト ボックス 413"/>
        <xdr:cNvSpPr txBox="1"/>
      </xdr:nvSpPr>
      <xdr:spPr>
        <a:xfrm>
          <a:off x="13131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行政面積と過去２度の合併を実施した経過から集落が点在しており、各地区において公共施設、インフラ整備を実施してきたことから地方債残高が多い状況にあり、将来負担比率が類似団体平均と比べ大きく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士別市財政健全化実行計画」を策定するなかで、発生主義の考え方を取り入れた債務償還バランスを指標のひとつとして起債の発行額を判断することで、公債費の抑制を図るほか、経常的経費の見直しを図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31115</xdr:rowOff>
    </xdr:from>
    <xdr:to>
      <xdr:col>81</xdr:col>
      <xdr:colOff>44450</xdr:colOff>
      <xdr:row>17</xdr:row>
      <xdr:rowOff>51626</xdr:rowOff>
    </xdr:to>
    <xdr:cxnSp macro="">
      <xdr:nvCxnSpPr>
        <xdr:cNvPr id="448" name="直線コネクタ 447"/>
        <xdr:cNvCxnSpPr/>
      </xdr:nvCxnSpPr>
      <xdr:spPr>
        <a:xfrm>
          <a:off x="16179800" y="2945765"/>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163957</xdr:rowOff>
    </xdr:from>
    <xdr:to>
      <xdr:col>77</xdr:col>
      <xdr:colOff>44450</xdr:colOff>
      <xdr:row>17</xdr:row>
      <xdr:rowOff>31115</xdr:rowOff>
    </xdr:to>
    <xdr:cxnSp macro="">
      <xdr:nvCxnSpPr>
        <xdr:cNvPr id="451" name="直線コネクタ 450"/>
        <xdr:cNvCxnSpPr/>
      </xdr:nvCxnSpPr>
      <xdr:spPr>
        <a:xfrm>
          <a:off x="15290800" y="290715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163957</xdr:rowOff>
    </xdr:from>
    <xdr:to>
      <xdr:col>72</xdr:col>
      <xdr:colOff>203200</xdr:colOff>
      <xdr:row>17</xdr:row>
      <xdr:rowOff>13822</xdr:rowOff>
    </xdr:to>
    <xdr:cxnSp macro="">
      <xdr:nvCxnSpPr>
        <xdr:cNvPr id="454" name="直線コネクタ 453"/>
        <xdr:cNvCxnSpPr/>
      </xdr:nvCxnSpPr>
      <xdr:spPr>
        <a:xfrm flipV="1">
          <a:off x="14401800" y="2907157"/>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5376</xdr:rowOff>
    </xdr:from>
    <xdr:to>
      <xdr:col>68</xdr:col>
      <xdr:colOff>152400</xdr:colOff>
      <xdr:row>17</xdr:row>
      <xdr:rowOff>13822</xdr:rowOff>
    </xdr:to>
    <xdr:cxnSp macro="">
      <xdr:nvCxnSpPr>
        <xdr:cNvPr id="457" name="直線コネクタ 456"/>
        <xdr:cNvCxnSpPr/>
      </xdr:nvCxnSpPr>
      <xdr:spPr>
        <a:xfrm>
          <a:off x="13512800" y="292002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826</xdr:rowOff>
    </xdr:from>
    <xdr:to>
      <xdr:col>81</xdr:col>
      <xdr:colOff>95250</xdr:colOff>
      <xdr:row>17</xdr:row>
      <xdr:rowOff>102426</xdr:rowOff>
    </xdr:to>
    <xdr:sp macro="" textlink="">
      <xdr:nvSpPr>
        <xdr:cNvPr id="467" name="楕円 466"/>
        <xdr:cNvSpPr/>
      </xdr:nvSpPr>
      <xdr:spPr>
        <a:xfrm>
          <a:off x="16967200" y="2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144353</xdr:rowOff>
    </xdr:from>
    <xdr:ext cx="762000" cy="259045"/>
    <xdr:sp macro="" textlink="">
      <xdr:nvSpPr>
        <xdr:cNvPr id="468" name="将来負担の状況該当値テキスト"/>
        <xdr:cNvSpPr txBox="1"/>
      </xdr:nvSpPr>
      <xdr:spPr>
        <a:xfrm>
          <a:off x="17106900" y="2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151765</xdr:rowOff>
    </xdr:from>
    <xdr:to>
      <xdr:col>77</xdr:col>
      <xdr:colOff>95250</xdr:colOff>
      <xdr:row>17</xdr:row>
      <xdr:rowOff>81915</xdr:rowOff>
    </xdr:to>
    <xdr:sp macro="" textlink="">
      <xdr:nvSpPr>
        <xdr:cNvPr id="469" name="楕円 468"/>
        <xdr:cNvSpPr/>
      </xdr:nvSpPr>
      <xdr:spPr>
        <a:xfrm>
          <a:off x="16129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66692</xdr:rowOff>
    </xdr:from>
    <xdr:ext cx="736600" cy="259045"/>
    <xdr:sp macro="" textlink="">
      <xdr:nvSpPr>
        <xdr:cNvPr id="470" name="テキスト ボックス 469"/>
        <xdr:cNvSpPr txBox="1"/>
      </xdr:nvSpPr>
      <xdr:spPr>
        <a:xfrm>
          <a:off x="15798800" y="29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113157</xdr:rowOff>
    </xdr:from>
    <xdr:to>
      <xdr:col>73</xdr:col>
      <xdr:colOff>44450</xdr:colOff>
      <xdr:row>17</xdr:row>
      <xdr:rowOff>43307</xdr:rowOff>
    </xdr:to>
    <xdr:sp macro="" textlink="">
      <xdr:nvSpPr>
        <xdr:cNvPr id="471" name="楕円 470"/>
        <xdr:cNvSpPr/>
      </xdr:nvSpPr>
      <xdr:spPr>
        <a:xfrm>
          <a:off x="15240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28084</xdr:rowOff>
    </xdr:from>
    <xdr:ext cx="762000" cy="259045"/>
    <xdr:sp macro="" textlink="">
      <xdr:nvSpPr>
        <xdr:cNvPr id="472" name="テキスト ボックス 471"/>
        <xdr:cNvSpPr txBox="1"/>
      </xdr:nvSpPr>
      <xdr:spPr>
        <a:xfrm>
          <a:off x="14909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134472</xdr:rowOff>
    </xdr:from>
    <xdr:to>
      <xdr:col>68</xdr:col>
      <xdr:colOff>203200</xdr:colOff>
      <xdr:row>17</xdr:row>
      <xdr:rowOff>64622</xdr:rowOff>
    </xdr:to>
    <xdr:sp macro="" textlink="">
      <xdr:nvSpPr>
        <xdr:cNvPr id="473" name="楕円 472"/>
        <xdr:cNvSpPr/>
      </xdr:nvSpPr>
      <xdr:spPr>
        <a:xfrm>
          <a:off x="14351000" y="28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49399</xdr:rowOff>
    </xdr:from>
    <xdr:ext cx="762000" cy="259045"/>
    <xdr:sp macro="" textlink="">
      <xdr:nvSpPr>
        <xdr:cNvPr id="474" name="テキスト ボックス 473"/>
        <xdr:cNvSpPr txBox="1"/>
      </xdr:nvSpPr>
      <xdr:spPr>
        <a:xfrm>
          <a:off x="14020800" y="29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126026</xdr:rowOff>
    </xdr:from>
    <xdr:to>
      <xdr:col>64</xdr:col>
      <xdr:colOff>152400</xdr:colOff>
      <xdr:row>17</xdr:row>
      <xdr:rowOff>56176</xdr:rowOff>
    </xdr:to>
    <xdr:sp macro="" textlink="">
      <xdr:nvSpPr>
        <xdr:cNvPr id="475" name="楕円 474"/>
        <xdr:cNvSpPr/>
      </xdr:nvSpPr>
      <xdr:spPr>
        <a:xfrm>
          <a:off x="13462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40953</xdr:rowOff>
    </xdr:from>
    <xdr:ext cx="762000" cy="259045"/>
    <xdr:sp macro="" textlink="">
      <xdr:nvSpPr>
        <xdr:cNvPr id="476" name="テキスト ボックス 475"/>
        <xdr:cNvSpPr txBox="1"/>
      </xdr:nvSpPr>
      <xdr:spPr>
        <a:xfrm>
          <a:off x="13131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ものの、本市は行政面積が広く集落が点在しており、防災対策などの行政サービスが低下しないような職員体制をとっているため、類似団体と比較すると人口一人あたりの職員数が多い状況になっている。</a:t>
          </a:r>
        </a:p>
        <a:p>
          <a:r>
            <a:rPr kumimoji="1" lang="ja-JP" altLang="en-US" sz="1300">
              <a:latin typeface="ＭＳ Ｐゴシック" panose="020B0600070205080204" pitchFamily="50" charset="-128"/>
              <a:ea typeface="ＭＳ Ｐゴシック" panose="020B0600070205080204" pitchFamily="50" charset="-128"/>
            </a:rPr>
            <a:t>　機構改革の実施と業務のアウトソーシングを図ることにより、引き続き適正な人員配置に努め、経費の抑制を図る。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161290</xdr:rowOff>
    </xdr:to>
    <xdr:cxnSp macro="">
      <xdr:nvCxnSpPr>
        <xdr:cNvPr id="66" name="直線コネクタ 65"/>
        <xdr:cNvCxnSpPr/>
      </xdr:nvCxnSpPr>
      <xdr:spPr>
        <a:xfrm flipV="1">
          <a:off x="3987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161290</xdr:rowOff>
    </xdr:to>
    <xdr:cxnSp macro="">
      <xdr:nvCxnSpPr>
        <xdr:cNvPr id="69" name="直線コネクタ 68"/>
        <xdr:cNvCxnSpPr/>
      </xdr:nvCxnSpPr>
      <xdr:spPr>
        <a:xfrm>
          <a:off x="3098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138430</xdr:rowOff>
    </xdr:to>
    <xdr:cxnSp macro="">
      <xdr:nvCxnSpPr>
        <xdr:cNvPr id="72" name="直線コネクタ 71"/>
        <xdr:cNvCxnSpPr/>
      </xdr:nvCxnSpPr>
      <xdr:spPr>
        <a:xfrm>
          <a:off x="2209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77470</xdr:rowOff>
    </xdr:to>
    <xdr:cxnSp macro="">
      <xdr:nvCxnSpPr>
        <xdr:cNvPr id="75" name="直線コネクタ 74"/>
        <xdr:cNvCxnSpPr/>
      </xdr:nvCxnSpPr>
      <xdr:spPr>
        <a:xfrm flipV="1">
          <a:off x="1320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物件費に係る経常収支比率は、類似団体を上回っている。</a:t>
          </a:r>
        </a:p>
        <a:p>
          <a:r>
            <a:rPr kumimoji="1" lang="ja-JP" altLang="en-US" sz="1300">
              <a:latin typeface="ＭＳ Ｐゴシック" panose="020B0600070205080204" pitchFamily="50" charset="-128"/>
              <a:ea typeface="ＭＳ Ｐゴシック" panose="020B0600070205080204" pitchFamily="50" charset="-128"/>
            </a:rPr>
            <a:t>　市民サービス水準の向上や施設の運営の効率化、各種経費の節減を着実に実施するため、民間活力の活用によるアウトソーシングを推進した結果、委託料の支出が多いことが要因として挙げられる。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今後は、公共施設マネジメント計画のもと、公共施設の必要性や規模などの検証を行い、効率的な市政運営に努める。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67128</xdr:rowOff>
    </xdr:to>
    <xdr:cxnSp macro="">
      <xdr:nvCxnSpPr>
        <xdr:cNvPr id="129" name="直線コネクタ 128"/>
        <xdr:cNvCxnSpPr/>
      </xdr:nvCxnSpPr>
      <xdr:spPr>
        <a:xfrm flipV="1">
          <a:off x="15671800" y="33328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162378</xdr:rowOff>
    </xdr:from>
    <xdr:to>
      <xdr:col>78</xdr:col>
      <xdr:colOff>69850</xdr:colOff>
      <xdr:row>20</xdr:row>
      <xdr:rowOff>67128</xdr:rowOff>
    </xdr:to>
    <xdr:cxnSp macro="">
      <xdr:nvCxnSpPr>
        <xdr:cNvPr id="132" name="直線コネクタ 131"/>
        <xdr:cNvCxnSpPr/>
      </xdr:nvCxnSpPr>
      <xdr:spPr>
        <a:xfrm>
          <a:off x="14782800" y="3419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162378</xdr:rowOff>
    </xdr:to>
    <xdr:cxnSp macro="">
      <xdr:nvCxnSpPr>
        <xdr:cNvPr id="135" name="直線コネクタ 134"/>
        <xdr:cNvCxnSpPr/>
      </xdr:nvCxnSpPr>
      <xdr:spPr>
        <a:xfrm>
          <a:off x="13893800" y="3332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75293</xdr:rowOff>
    </xdr:to>
    <xdr:cxnSp macro="">
      <xdr:nvCxnSpPr>
        <xdr:cNvPr id="138" name="直線コネクタ 137"/>
        <xdr:cNvCxnSpPr/>
      </xdr:nvCxnSpPr>
      <xdr:spPr>
        <a:xfrm>
          <a:off x="13004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16328</xdr:rowOff>
    </xdr:from>
    <xdr:to>
      <xdr:col>78</xdr:col>
      <xdr:colOff>120650</xdr:colOff>
      <xdr:row>20</xdr:row>
      <xdr:rowOff>117928</xdr:rowOff>
    </xdr:to>
    <xdr:sp macro="" textlink="">
      <xdr:nvSpPr>
        <xdr:cNvPr id="150" name="楕円 149"/>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102705</xdr:rowOff>
    </xdr:from>
    <xdr:ext cx="736600" cy="259045"/>
    <xdr:sp macro="" textlink="">
      <xdr:nvSpPr>
        <xdr:cNvPr id="151" name="テキスト ボックス 150"/>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2" name="楕円 151"/>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3" name="テキスト ボックス 152"/>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4" name="楕円 153"/>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5" name="テキスト ボックス 154"/>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6" name="楕円 155"/>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7" name="テキスト ボックス 156"/>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扶助費に係る経常収支比率は、類似団体平均と比較すると低くなっている。</a:t>
          </a:r>
        </a:p>
        <a:p>
          <a:r>
            <a:rPr kumimoji="1" lang="ja-JP" altLang="en-US" sz="1300">
              <a:latin typeface="ＭＳ Ｐゴシック" panose="020B0600070205080204" pitchFamily="50" charset="-128"/>
              <a:ea typeface="ＭＳ Ｐゴシック" panose="020B0600070205080204" pitchFamily="50" charset="-128"/>
            </a:rPr>
            <a:t>　要因としては、人口減少に伴う対象者の減少や生活保護世帯が減少していることが挙げられる。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97065</xdr:rowOff>
    </xdr:to>
    <xdr:cxnSp macro="">
      <xdr:nvCxnSpPr>
        <xdr:cNvPr id="192" name="直線コネクタ 191"/>
        <xdr:cNvCxnSpPr/>
      </xdr:nvCxnSpPr>
      <xdr:spPr>
        <a:xfrm>
          <a:off x="3987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95" name="直線コネクタ 194"/>
        <xdr:cNvCxnSpPr/>
      </xdr:nvCxnSpPr>
      <xdr:spPr>
        <a:xfrm flipV="1">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53522</xdr:rowOff>
    </xdr:to>
    <xdr:cxnSp macro="">
      <xdr:nvCxnSpPr>
        <xdr:cNvPr id="198" name="直線コネクタ 197"/>
        <xdr:cNvCxnSpPr/>
      </xdr:nvCxnSpPr>
      <xdr:spPr>
        <a:xfrm>
          <a:off x="2209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31750</xdr:rowOff>
    </xdr:to>
    <xdr:cxnSp macro="">
      <xdr:nvCxnSpPr>
        <xdr:cNvPr id="201" name="直線コネクタ 200"/>
        <xdr:cNvCxnSpPr/>
      </xdr:nvCxnSpPr>
      <xdr:spPr>
        <a:xfrm>
          <a:off x="1320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1" name="楕円 210"/>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2"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類似団体平均を上回っている状況となっている要因としては、行政面積が広いことに加え豪雪地帯であることから、道路除排雪経費が多いことが挙げられる。</a:t>
          </a:r>
        </a:p>
        <a:p>
          <a:r>
            <a:rPr kumimoji="1" lang="ja-JP" altLang="en-US" sz="1300">
              <a:latin typeface="ＭＳ Ｐゴシック" panose="020B0600070205080204" pitchFamily="50" charset="-128"/>
              <a:ea typeface="ＭＳ Ｐゴシック" panose="020B0600070205080204" pitchFamily="50" charset="-128"/>
            </a:rPr>
            <a:t>　また、施設の老朽化が進み、維持補修経費が多額になっていることから、今後においては、公共施設マネジメント計画のもと、公共施設の規模の検証と施設の長寿命化に向けた計画的な維持補修を行い、効率的な市政運営に努める。</a:t>
          </a:r>
        </a:p>
        <a:p>
          <a:r>
            <a:rPr kumimoji="1" lang="ja-JP" altLang="en-US" sz="1300">
              <a:latin typeface="ＭＳ Ｐゴシック" panose="020B0600070205080204" pitchFamily="50" charset="-128"/>
              <a:ea typeface="ＭＳ Ｐゴシック" panose="020B0600070205080204" pitchFamily="50" charset="-128"/>
            </a:rPr>
            <a:t>　繰出金は、繰出基準に基づき適正な支出に努めている。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104140</xdr:rowOff>
    </xdr:to>
    <xdr:cxnSp macro="">
      <xdr:nvCxnSpPr>
        <xdr:cNvPr id="253" name="直線コネクタ 252"/>
        <xdr:cNvCxnSpPr/>
      </xdr:nvCxnSpPr>
      <xdr:spPr>
        <a:xfrm>
          <a:off x="15671800" y="1004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59</xdr:row>
      <xdr:rowOff>1270</xdr:rowOff>
    </xdr:to>
    <xdr:cxnSp macro="">
      <xdr:nvCxnSpPr>
        <xdr:cNvPr id="256" name="直線コネクタ 255"/>
        <xdr:cNvCxnSpPr/>
      </xdr:nvCxnSpPr>
      <xdr:spPr>
        <a:xfrm flipV="1">
          <a:off x="14782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1270</xdr:rowOff>
    </xdr:to>
    <xdr:cxnSp macro="">
      <xdr:nvCxnSpPr>
        <xdr:cNvPr id="259" name="直線コネクタ 258"/>
        <xdr:cNvCxnSpPr/>
      </xdr:nvCxnSpPr>
      <xdr:spPr>
        <a:xfrm>
          <a:off x="13893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142240</xdr:rowOff>
    </xdr:to>
    <xdr:cxnSp macro="">
      <xdr:nvCxnSpPr>
        <xdr:cNvPr id="262" name="直線コネクタ 261"/>
        <xdr:cNvCxnSpPr/>
      </xdr:nvCxnSpPr>
      <xdr:spPr>
        <a:xfrm flipV="1">
          <a:off x="13004800" y="1001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4" name="楕円 273"/>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5" name="テキスト ボックス 274"/>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8" name="楕円 277"/>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9" name="テキスト ボックス 278"/>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0" name="楕円 279"/>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1" name="テキスト ボックス 280"/>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が類似団体平均を上回っているのは、消防庁舎改築に伴う補助金と病院事業会計への補助金が要因となっている。病院事業会計における収支不足額は、繰出基準の新たなルール化を図る中で補てんしており、負担のあり方の検証と、経営健全化に向けた取り組みを一層進める。</a:t>
          </a:r>
        </a:p>
        <a:p>
          <a:r>
            <a:rPr kumimoji="1" lang="ja-JP" altLang="en-US" sz="1300">
              <a:latin typeface="ＭＳ Ｐゴシック" panose="020B0600070205080204" pitchFamily="50" charset="-128"/>
              <a:ea typeface="ＭＳ Ｐゴシック" panose="020B0600070205080204" pitchFamily="50" charset="-128"/>
            </a:rPr>
            <a:t>　また、策定した「補助金適正化ガイドライン」を着実に実行し、すべての補助金の見直しを継続する。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1270</xdr:rowOff>
    </xdr:to>
    <xdr:cxnSp macro="">
      <xdr:nvCxnSpPr>
        <xdr:cNvPr id="311" name="直線コネクタ 310"/>
        <xdr:cNvCxnSpPr/>
      </xdr:nvCxnSpPr>
      <xdr:spPr>
        <a:xfrm>
          <a:off x="15671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14" name="直線コネクタ 313"/>
        <xdr:cNvCxnSpPr/>
      </xdr:nvCxnSpPr>
      <xdr:spPr>
        <a:xfrm flipV="1">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19558</xdr:rowOff>
    </xdr:to>
    <xdr:cxnSp macro="">
      <xdr:nvCxnSpPr>
        <xdr:cNvPr id="317" name="直線コネクタ 316"/>
        <xdr:cNvCxnSpPr/>
      </xdr:nvCxnSpPr>
      <xdr:spPr>
        <a:xfrm>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10414</xdr:rowOff>
    </xdr:to>
    <xdr:cxnSp macro="">
      <xdr:nvCxnSpPr>
        <xdr:cNvPr id="320" name="直線コネクタ 319"/>
        <xdr:cNvCxnSpPr/>
      </xdr:nvCxnSpPr>
      <xdr:spPr>
        <a:xfrm>
          <a:off x="13004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0" name="楕円 32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1"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3" name="テキスト ボックス 332"/>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6" name="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7" name="テキスト ボックス 336"/>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公債費は利率が低く推移している状況であるが、環境センター建設事業や上士別小中学校建設事業など大型事業の実施に伴う元金償還が本格化している影響から、類似団体平均を大きく上回っている。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今後は、「士別市財政健全化実行計画」を策定するなかで、、緊急度や住民サービスのニーズを総合的に判断し事業選択を行うことで、持続可能な財政バランスの維持に努める。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92710</xdr:rowOff>
    </xdr:to>
    <xdr:cxnSp macro="">
      <xdr:nvCxnSpPr>
        <xdr:cNvPr id="371" name="直線コネクタ 370"/>
        <xdr:cNvCxnSpPr/>
      </xdr:nvCxnSpPr>
      <xdr:spPr>
        <a:xfrm>
          <a:off x="3987800" y="12898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46990</xdr:rowOff>
    </xdr:to>
    <xdr:cxnSp macro="">
      <xdr:nvCxnSpPr>
        <xdr:cNvPr id="374" name="直線コネクタ 373"/>
        <xdr:cNvCxnSpPr/>
      </xdr:nvCxnSpPr>
      <xdr:spPr>
        <a:xfrm flipV="1">
          <a:off x="3098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46990</xdr:rowOff>
    </xdr:to>
    <xdr:cxnSp macro="">
      <xdr:nvCxnSpPr>
        <xdr:cNvPr id="377" name="直線コネクタ 376"/>
        <xdr:cNvCxnSpPr/>
      </xdr:nvCxnSpPr>
      <xdr:spPr>
        <a:xfrm>
          <a:off x="2209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45085</xdr:rowOff>
    </xdr:to>
    <xdr:cxnSp macro="">
      <xdr:nvCxnSpPr>
        <xdr:cNvPr id="380" name="直線コネクタ 379"/>
        <xdr:cNvCxnSpPr/>
      </xdr:nvCxnSpPr>
      <xdr:spPr>
        <a:xfrm>
          <a:off x="1320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762000" cy="259045"/>
    <xdr:sp macro="" textlink="">
      <xdr:nvSpPr>
        <xdr:cNvPr id="391" name="公債費該当値テキスト"/>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2" name="楕円 391"/>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74947</xdr:rowOff>
    </xdr:from>
    <xdr:ext cx="736600" cy="259045"/>
    <xdr:sp macro="" textlink="">
      <xdr:nvSpPr>
        <xdr:cNvPr id="393" name="テキスト ボックス 392"/>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82566</xdr:rowOff>
    </xdr:from>
    <xdr:ext cx="762000" cy="259045"/>
    <xdr:sp macro="" textlink="">
      <xdr:nvSpPr>
        <xdr:cNvPr id="395" name="テキスト ボックス 394"/>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165735</xdr:rowOff>
    </xdr:from>
    <xdr:to>
      <xdr:col>11</xdr:col>
      <xdr:colOff>60325</xdr:colOff>
      <xdr:row>75</xdr:row>
      <xdr:rowOff>95885</xdr:rowOff>
    </xdr:to>
    <xdr:sp macro="" textlink="">
      <xdr:nvSpPr>
        <xdr:cNvPr id="396" name="楕円 395"/>
        <xdr:cNvSpPr/>
      </xdr:nvSpPr>
      <xdr:spPr>
        <a:xfrm>
          <a:off x="2159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80663</xdr:rowOff>
    </xdr:from>
    <xdr:ext cx="762000" cy="259045"/>
    <xdr:sp macro="" textlink="">
      <xdr:nvSpPr>
        <xdr:cNvPr id="397" name="テキスト ボックス 396"/>
        <xdr:cNvSpPr txBox="1"/>
      </xdr:nvSpPr>
      <xdr:spPr>
        <a:xfrm>
          <a:off x="1828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398" name="楕円 397"/>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65422</xdr:rowOff>
    </xdr:from>
    <xdr:ext cx="762000" cy="259045"/>
    <xdr:sp macro="" textlink="">
      <xdr:nvSpPr>
        <xdr:cNvPr id="399" name="テキスト ボックス 398"/>
        <xdr:cNvSpPr txBox="1"/>
      </xdr:nvSpPr>
      <xdr:spPr>
        <a:xfrm>
          <a:off x="939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物件費及び補助費の支出が高くなっており、類似団体平均を上回る状況となっている。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今後は上記分析欄で示したとおり、行財政運営戦略に基づき経費の縮減を図り、効率的な市政運営に努める。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30987</xdr:rowOff>
    </xdr:to>
    <xdr:cxnSp macro="">
      <xdr:nvCxnSpPr>
        <xdr:cNvPr id="430" name="直線コネクタ 429"/>
        <xdr:cNvCxnSpPr/>
      </xdr:nvCxnSpPr>
      <xdr:spPr>
        <a:xfrm flipV="1">
          <a:off x="15671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62992</xdr:rowOff>
    </xdr:to>
    <xdr:cxnSp macro="">
      <xdr:nvCxnSpPr>
        <xdr:cNvPr id="433" name="直線コネクタ 432"/>
        <xdr:cNvCxnSpPr/>
      </xdr:nvCxnSpPr>
      <xdr:spPr>
        <a:xfrm flipV="1">
          <a:off x="14782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62992</xdr:rowOff>
    </xdr:to>
    <xdr:cxnSp macro="">
      <xdr:nvCxnSpPr>
        <xdr:cNvPr id="436" name="直線コネクタ 435"/>
        <xdr:cNvCxnSpPr/>
      </xdr:nvCxnSpPr>
      <xdr:spPr>
        <a:xfrm>
          <a:off x="13893800" y="13271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69850</xdr:rowOff>
    </xdr:to>
    <xdr:cxnSp macro="">
      <xdr:nvCxnSpPr>
        <xdr:cNvPr id="439" name="直線コネクタ 438"/>
        <xdr:cNvCxnSpPr/>
      </xdr:nvCxnSpPr>
      <xdr:spPr>
        <a:xfrm>
          <a:off x="13004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9" name="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0"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1" name="楕円 450"/>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2" name="テキスト ボックス 451"/>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3" name="楕円 452"/>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4" name="テキスト ボックス 453"/>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5" name="楕円 454"/>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6" name="テキスト ボックス 455"/>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7" name="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8" name="テキスト ボックス 45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139332</xdr:rowOff>
    </xdr:from>
    <xdr:to>
      <xdr:col>29</xdr:col>
      <xdr:colOff>127000</xdr:colOff>
      <xdr:row>12</xdr:row>
      <xdr:rowOff>26594</xdr:rowOff>
    </xdr:to>
    <xdr:cxnSp macro="">
      <xdr:nvCxnSpPr>
        <xdr:cNvPr id="50" name="直線コネクタ 49"/>
        <xdr:cNvCxnSpPr/>
      </xdr:nvCxnSpPr>
      <xdr:spPr bwMode="auto">
        <a:xfrm flipV="1">
          <a:off x="5003800" y="2072907"/>
          <a:ext cx="6477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26594</xdr:rowOff>
    </xdr:from>
    <xdr:to>
      <xdr:col>26</xdr:col>
      <xdr:colOff>50800</xdr:colOff>
      <xdr:row>12</xdr:row>
      <xdr:rowOff>101105</xdr:rowOff>
    </xdr:to>
    <xdr:cxnSp macro="">
      <xdr:nvCxnSpPr>
        <xdr:cNvPr id="53" name="直線コネクタ 52"/>
        <xdr:cNvCxnSpPr/>
      </xdr:nvCxnSpPr>
      <xdr:spPr bwMode="auto">
        <a:xfrm flipV="1">
          <a:off x="4305300" y="2131619"/>
          <a:ext cx="698500" cy="7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101105</xdr:rowOff>
    </xdr:from>
    <xdr:to>
      <xdr:col>22</xdr:col>
      <xdr:colOff>114300</xdr:colOff>
      <xdr:row>12</xdr:row>
      <xdr:rowOff>143827</xdr:rowOff>
    </xdr:to>
    <xdr:cxnSp macro="">
      <xdr:nvCxnSpPr>
        <xdr:cNvPr id="56" name="直線コネクタ 55"/>
        <xdr:cNvCxnSpPr/>
      </xdr:nvCxnSpPr>
      <xdr:spPr bwMode="auto">
        <a:xfrm flipV="1">
          <a:off x="3606800" y="2206130"/>
          <a:ext cx="698500" cy="4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138201</xdr:rowOff>
    </xdr:from>
    <xdr:to>
      <xdr:col>18</xdr:col>
      <xdr:colOff>177800</xdr:colOff>
      <xdr:row>12</xdr:row>
      <xdr:rowOff>143827</xdr:rowOff>
    </xdr:to>
    <xdr:cxnSp macro="">
      <xdr:nvCxnSpPr>
        <xdr:cNvPr id="59" name="直線コネクタ 58"/>
        <xdr:cNvCxnSpPr/>
      </xdr:nvCxnSpPr>
      <xdr:spPr bwMode="auto">
        <a:xfrm>
          <a:off x="2908300" y="2243226"/>
          <a:ext cx="6985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88532</xdr:rowOff>
    </xdr:from>
    <xdr:to>
      <xdr:col>29</xdr:col>
      <xdr:colOff>177800</xdr:colOff>
      <xdr:row>12</xdr:row>
      <xdr:rowOff>18682</xdr:rowOff>
    </xdr:to>
    <xdr:sp macro="" textlink="">
      <xdr:nvSpPr>
        <xdr:cNvPr id="69" name="楕円 68"/>
        <xdr:cNvSpPr/>
      </xdr:nvSpPr>
      <xdr:spPr bwMode="auto">
        <a:xfrm>
          <a:off x="5600700" y="202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35209</xdr:rowOff>
    </xdr:from>
    <xdr:ext cx="762000" cy="259045"/>
    <xdr:sp macro="" textlink="">
      <xdr:nvSpPr>
        <xdr:cNvPr id="70" name="人口1人当たり決算額の推移該当値テキスト130"/>
        <xdr:cNvSpPr txBox="1"/>
      </xdr:nvSpPr>
      <xdr:spPr>
        <a:xfrm>
          <a:off x="5740400" y="19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147244</xdr:rowOff>
    </xdr:from>
    <xdr:to>
      <xdr:col>26</xdr:col>
      <xdr:colOff>101600</xdr:colOff>
      <xdr:row>12</xdr:row>
      <xdr:rowOff>77394</xdr:rowOff>
    </xdr:to>
    <xdr:sp macro="" textlink="">
      <xdr:nvSpPr>
        <xdr:cNvPr id="71" name="楕円 70"/>
        <xdr:cNvSpPr/>
      </xdr:nvSpPr>
      <xdr:spPr bwMode="auto">
        <a:xfrm>
          <a:off x="4953000" y="208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87571</xdr:rowOff>
    </xdr:from>
    <xdr:ext cx="736600" cy="259045"/>
    <xdr:sp macro="" textlink="">
      <xdr:nvSpPr>
        <xdr:cNvPr id="72" name="テキスト ボックス 71"/>
        <xdr:cNvSpPr txBox="1"/>
      </xdr:nvSpPr>
      <xdr:spPr>
        <a:xfrm>
          <a:off x="4622800" y="184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50305</xdr:rowOff>
    </xdr:from>
    <xdr:to>
      <xdr:col>22</xdr:col>
      <xdr:colOff>165100</xdr:colOff>
      <xdr:row>12</xdr:row>
      <xdr:rowOff>151905</xdr:rowOff>
    </xdr:to>
    <xdr:sp macro="" textlink="">
      <xdr:nvSpPr>
        <xdr:cNvPr id="73" name="楕円 72"/>
        <xdr:cNvSpPr/>
      </xdr:nvSpPr>
      <xdr:spPr bwMode="auto">
        <a:xfrm>
          <a:off x="4254500" y="21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162082</xdr:rowOff>
    </xdr:from>
    <xdr:ext cx="762000" cy="259045"/>
    <xdr:sp macro="" textlink="">
      <xdr:nvSpPr>
        <xdr:cNvPr id="74" name="テキスト ボックス 73"/>
        <xdr:cNvSpPr txBox="1"/>
      </xdr:nvSpPr>
      <xdr:spPr>
        <a:xfrm>
          <a:off x="3924300" y="192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93027</xdr:rowOff>
    </xdr:from>
    <xdr:to>
      <xdr:col>19</xdr:col>
      <xdr:colOff>38100</xdr:colOff>
      <xdr:row>13</xdr:row>
      <xdr:rowOff>23177</xdr:rowOff>
    </xdr:to>
    <xdr:sp macro="" textlink="">
      <xdr:nvSpPr>
        <xdr:cNvPr id="75" name="楕円 74"/>
        <xdr:cNvSpPr/>
      </xdr:nvSpPr>
      <xdr:spPr bwMode="auto">
        <a:xfrm>
          <a:off x="3556000" y="21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33354</xdr:rowOff>
    </xdr:from>
    <xdr:ext cx="762000" cy="259045"/>
    <xdr:sp macro="" textlink="">
      <xdr:nvSpPr>
        <xdr:cNvPr id="76" name="テキスト ボックス 75"/>
        <xdr:cNvSpPr txBox="1"/>
      </xdr:nvSpPr>
      <xdr:spPr>
        <a:xfrm>
          <a:off x="3225800" y="19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87401</xdr:rowOff>
    </xdr:from>
    <xdr:to>
      <xdr:col>15</xdr:col>
      <xdr:colOff>101600</xdr:colOff>
      <xdr:row>13</xdr:row>
      <xdr:rowOff>17551</xdr:rowOff>
    </xdr:to>
    <xdr:sp macro="" textlink="">
      <xdr:nvSpPr>
        <xdr:cNvPr id="77" name="楕円 76"/>
        <xdr:cNvSpPr/>
      </xdr:nvSpPr>
      <xdr:spPr bwMode="auto">
        <a:xfrm>
          <a:off x="2857500" y="219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27728</xdr:rowOff>
    </xdr:from>
    <xdr:ext cx="762000" cy="259045"/>
    <xdr:sp macro="" textlink="">
      <xdr:nvSpPr>
        <xdr:cNvPr id="78" name="テキスト ボックス 77"/>
        <xdr:cNvSpPr txBox="1"/>
      </xdr:nvSpPr>
      <xdr:spPr>
        <a:xfrm>
          <a:off x="2527300" y="196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203988</xdr:rowOff>
    </xdr:from>
    <xdr:to>
      <xdr:col>29</xdr:col>
      <xdr:colOff>127000</xdr:colOff>
      <xdr:row>37</xdr:row>
      <xdr:rowOff>234313</xdr:rowOff>
    </xdr:to>
    <xdr:cxnSp macro="">
      <xdr:nvCxnSpPr>
        <xdr:cNvPr id="112" name="直線コネクタ 111"/>
        <xdr:cNvCxnSpPr/>
      </xdr:nvCxnSpPr>
      <xdr:spPr bwMode="auto">
        <a:xfrm flipV="1">
          <a:off x="5003800" y="7328688"/>
          <a:ext cx="647700" cy="3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215281</xdr:rowOff>
    </xdr:from>
    <xdr:to>
      <xdr:col>26</xdr:col>
      <xdr:colOff>50800</xdr:colOff>
      <xdr:row>37</xdr:row>
      <xdr:rowOff>234313</xdr:rowOff>
    </xdr:to>
    <xdr:cxnSp macro="">
      <xdr:nvCxnSpPr>
        <xdr:cNvPr id="115" name="直線コネクタ 114"/>
        <xdr:cNvCxnSpPr/>
      </xdr:nvCxnSpPr>
      <xdr:spPr bwMode="auto">
        <a:xfrm>
          <a:off x="4305300" y="7339981"/>
          <a:ext cx="698500" cy="1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215281</xdr:rowOff>
    </xdr:from>
    <xdr:to>
      <xdr:col>22</xdr:col>
      <xdr:colOff>114300</xdr:colOff>
      <xdr:row>37</xdr:row>
      <xdr:rowOff>219305</xdr:rowOff>
    </xdr:to>
    <xdr:cxnSp macro="">
      <xdr:nvCxnSpPr>
        <xdr:cNvPr id="118" name="直線コネクタ 117"/>
        <xdr:cNvCxnSpPr/>
      </xdr:nvCxnSpPr>
      <xdr:spPr bwMode="auto">
        <a:xfrm flipV="1">
          <a:off x="3606800" y="7339981"/>
          <a:ext cx="6985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219305</xdr:rowOff>
    </xdr:from>
    <xdr:to>
      <xdr:col>18</xdr:col>
      <xdr:colOff>177800</xdr:colOff>
      <xdr:row>37</xdr:row>
      <xdr:rowOff>220269</xdr:rowOff>
    </xdr:to>
    <xdr:cxnSp macro="">
      <xdr:nvCxnSpPr>
        <xdr:cNvPr id="121" name="直線コネクタ 120"/>
        <xdr:cNvCxnSpPr/>
      </xdr:nvCxnSpPr>
      <xdr:spPr bwMode="auto">
        <a:xfrm flipV="1">
          <a:off x="2908300" y="7344005"/>
          <a:ext cx="698500" cy="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153188</xdr:rowOff>
    </xdr:from>
    <xdr:to>
      <xdr:col>29</xdr:col>
      <xdr:colOff>177800</xdr:colOff>
      <xdr:row>37</xdr:row>
      <xdr:rowOff>254788</xdr:rowOff>
    </xdr:to>
    <xdr:sp macro="" textlink="">
      <xdr:nvSpPr>
        <xdr:cNvPr id="131" name="楕円 130"/>
        <xdr:cNvSpPr/>
      </xdr:nvSpPr>
      <xdr:spPr bwMode="auto">
        <a:xfrm>
          <a:off x="5600700" y="72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169715</xdr:rowOff>
    </xdr:from>
    <xdr:ext cx="762000" cy="259045"/>
    <xdr:sp macro="" textlink="">
      <xdr:nvSpPr>
        <xdr:cNvPr id="132" name="人口1人当たり決算額の推移該当値テキスト445"/>
        <xdr:cNvSpPr txBox="1"/>
      </xdr:nvSpPr>
      <xdr:spPr>
        <a:xfrm>
          <a:off x="5740400" y="712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183513</xdr:rowOff>
    </xdr:from>
    <xdr:to>
      <xdr:col>26</xdr:col>
      <xdr:colOff>101600</xdr:colOff>
      <xdr:row>37</xdr:row>
      <xdr:rowOff>285113</xdr:rowOff>
    </xdr:to>
    <xdr:sp macro="" textlink="">
      <xdr:nvSpPr>
        <xdr:cNvPr id="133" name="楕円 132"/>
        <xdr:cNvSpPr/>
      </xdr:nvSpPr>
      <xdr:spPr bwMode="auto">
        <a:xfrm>
          <a:off x="4953000" y="730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123840</xdr:rowOff>
    </xdr:from>
    <xdr:ext cx="736600" cy="259045"/>
    <xdr:sp macro="" textlink="">
      <xdr:nvSpPr>
        <xdr:cNvPr id="134" name="テキスト ボックス 133"/>
        <xdr:cNvSpPr txBox="1"/>
      </xdr:nvSpPr>
      <xdr:spPr>
        <a:xfrm>
          <a:off x="4622800" y="707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164481</xdr:rowOff>
    </xdr:from>
    <xdr:to>
      <xdr:col>22</xdr:col>
      <xdr:colOff>165100</xdr:colOff>
      <xdr:row>37</xdr:row>
      <xdr:rowOff>266081</xdr:rowOff>
    </xdr:to>
    <xdr:sp macro="" textlink="">
      <xdr:nvSpPr>
        <xdr:cNvPr id="135" name="楕円 134"/>
        <xdr:cNvSpPr/>
      </xdr:nvSpPr>
      <xdr:spPr bwMode="auto">
        <a:xfrm>
          <a:off x="4254500" y="728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104808</xdr:rowOff>
    </xdr:from>
    <xdr:ext cx="762000" cy="259045"/>
    <xdr:sp macro="" textlink="">
      <xdr:nvSpPr>
        <xdr:cNvPr id="136" name="テキスト ボックス 135"/>
        <xdr:cNvSpPr txBox="1"/>
      </xdr:nvSpPr>
      <xdr:spPr>
        <a:xfrm>
          <a:off x="3924300" y="70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168505</xdr:rowOff>
    </xdr:from>
    <xdr:to>
      <xdr:col>19</xdr:col>
      <xdr:colOff>38100</xdr:colOff>
      <xdr:row>37</xdr:row>
      <xdr:rowOff>270105</xdr:rowOff>
    </xdr:to>
    <xdr:sp macro="" textlink="">
      <xdr:nvSpPr>
        <xdr:cNvPr id="137" name="楕円 136"/>
        <xdr:cNvSpPr/>
      </xdr:nvSpPr>
      <xdr:spPr bwMode="auto">
        <a:xfrm>
          <a:off x="3556000" y="729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108832</xdr:rowOff>
    </xdr:from>
    <xdr:ext cx="762000" cy="259045"/>
    <xdr:sp macro="" textlink="">
      <xdr:nvSpPr>
        <xdr:cNvPr id="138" name="テキスト ボックス 137"/>
        <xdr:cNvSpPr txBox="1"/>
      </xdr:nvSpPr>
      <xdr:spPr>
        <a:xfrm>
          <a:off x="3225800" y="70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169469</xdr:rowOff>
    </xdr:from>
    <xdr:to>
      <xdr:col>15</xdr:col>
      <xdr:colOff>101600</xdr:colOff>
      <xdr:row>37</xdr:row>
      <xdr:rowOff>271069</xdr:rowOff>
    </xdr:to>
    <xdr:sp macro="" textlink="">
      <xdr:nvSpPr>
        <xdr:cNvPr id="139" name="楕円 138"/>
        <xdr:cNvSpPr/>
      </xdr:nvSpPr>
      <xdr:spPr bwMode="auto">
        <a:xfrm>
          <a:off x="2857500" y="72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109796</xdr:rowOff>
    </xdr:from>
    <xdr:ext cx="762000" cy="259045"/>
    <xdr:sp macro="" textlink="">
      <xdr:nvSpPr>
        <xdr:cNvPr id="140" name="テキスト ボックス 139"/>
        <xdr:cNvSpPr txBox="1"/>
      </xdr:nvSpPr>
      <xdr:spPr>
        <a:xfrm>
          <a:off x="2527300" y="70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118125</xdr:rowOff>
    </xdr:from>
    <xdr:to>
      <xdr:col>24</xdr:col>
      <xdr:colOff>63500</xdr:colOff>
      <xdr:row>33</xdr:row>
      <xdr:rowOff>122969</xdr:rowOff>
    </xdr:to>
    <xdr:cxnSp macro="">
      <xdr:nvCxnSpPr>
        <xdr:cNvPr id="63" name="直線コネクタ 62"/>
        <xdr:cNvCxnSpPr/>
      </xdr:nvCxnSpPr>
      <xdr:spPr>
        <a:xfrm>
          <a:off x="3797300" y="5775975"/>
          <a:ext cx="8382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118125</xdr:rowOff>
    </xdr:from>
    <xdr:to>
      <xdr:col>19</xdr:col>
      <xdr:colOff>177800</xdr:colOff>
      <xdr:row>34</xdr:row>
      <xdr:rowOff>4499</xdr:rowOff>
    </xdr:to>
    <xdr:cxnSp macro="">
      <xdr:nvCxnSpPr>
        <xdr:cNvPr id="66" name="直線コネクタ 65"/>
        <xdr:cNvCxnSpPr/>
      </xdr:nvCxnSpPr>
      <xdr:spPr>
        <a:xfrm flipV="1">
          <a:off x="2908300" y="5775975"/>
          <a:ext cx="889000" cy="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163790</xdr:rowOff>
    </xdr:from>
    <xdr:to>
      <xdr:col>15</xdr:col>
      <xdr:colOff>50800</xdr:colOff>
      <xdr:row>34</xdr:row>
      <xdr:rowOff>4499</xdr:rowOff>
    </xdr:to>
    <xdr:cxnSp macro="">
      <xdr:nvCxnSpPr>
        <xdr:cNvPr id="69" name="直線コネクタ 68"/>
        <xdr:cNvCxnSpPr/>
      </xdr:nvCxnSpPr>
      <xdr:spPr>
        <a:xfrm>
          <a:off x="2019300" y="5821640"/>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163790</xdr:rowOff>
    </xdr:from>
    <xdr:to>
      <xdr:col>10</xdr:col>
      <xdr:colOff>114300</xdr:colOff>
      <xdr:row>34</xdr:row>
      <xdr:rowOff>23158</xdr:rowOff>
    </xdr:to>
    <xdr:cxnSp macro="">
      <xdr:nvCxnSpPr>
        <xdr:cNvPr id="72" name="直線コネクタ 71"/>
        <xdr:cNvCxnSpPr/>
      </xdr:nvCxnSpPr>
      <xdr:spPr>
        <a:xfrm flipV="1">
          <a:off x="1130300" y="5821640"/>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72169</xdr:rowOff>
    </xdr:from>
    <xdr:to>
      <xdr:col>24</xdr:col>
      <xdr:colOff>114300</xdr:colOff>
      <xdr:row>34</xdr:row>
      <xdr:rowOff>2319</xdr:rowOff>
    </xdr:to>
    <xdr:sp macro="" textlink="">
      <xdr:nvSpPr>
        <xdr:cNvPr id="82" name="楕円 81"/>
        <xdr:cNvSpPr/>
      </xdr:nvSpPr>
      <xdr:spPr>
        <a:xfrm>
          <a:off x="4584700" y="5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95046</xdr:rowOff>
    </xdr:from>
    <xdr:ext cx="599010" cy="259045"/>
    <xdr:sp macro="" textlink="">
      <xdr:nvSpPr>
        <xdr:cNvPr id="83" name="人件費該当値テキスト"/>
        <xdr:cNvSpPr txBox="1"/>
      </xdr:nvSpPr>
      <xdr:spPr>
        <a:xfrm>
          <a:off x="4686300" y="55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67325</xdr:rowOff>
    </xdr:from>
    <xdr:to>
      <xdr:col>20</xdr:col>
      <xdr:colOff>38100</xdr:colOff>
      <xdr:row>33</xdr:row>
      <xdr:rowOff>168925</xdr:rowOff>
    </xdr:to>
    <xdr:sp macro="" textlink="">
      <xdr:nvSpPr>
        <xdr:cNvPr id="84" name="楕円 83"/>
        <xdr:cNvSpPr/>
      </xdr:nvSpPr>
      <xdr:spPr>
        <a:xfrm>
          <a:off x="3746500" y="57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14002</xdr:rowOff>
    </xdr:from>
    <xdr:ext cx="599010" cy="259045"/>
    <xdr:sp macro="" textlink="">
      <xdr:nvSpPr>
        <xdr:cNvPr id="85" name="テキスト ボックス 84"/>
        <xdr:cNvSpPr txBox="1"/>
      </xdr:nvSpPr>
      <xdr:spPr>
        <a:xfrm>
          <a:off x="3497795" y="550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125149</xdr:rowOff>
    </xdr:from>
    <xdr:to>
      <xdr:col>15</xdr:col>
      <xdr:colOff>101600</xdr:colOff>
      <xdr:row>34</xdr:row>
      <xdr:rowOff>55299</xdr:rowOff>
    </xdr:to>
    <xdr:sp macro="" textlink="">
      <xdr:nvSpPr>
        <xdr:cNvPr id="86" name="楕円 85"/>
        <xdr:cNvSpPr/>
      </xdr:nvSpPr>
      <xdr:spPr>
        <a:xfrm>
          <a:off x="2857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71826</xdr:rowOff>
    </xdr:from>
    <xdr:ext cx="599010" cy="259045"/>
    <xdr:sp macro="" textlink="">
      <xdr:nvSpPr>
        <xdr:cNvPr id="87" name="テキスト ボックス 86"/>
        <xdr:cNvSpPr txBox="1"/>
      </xdr:nvSpPr>
      <xdr:spPr>
        <a:xfrm>
          <a:off x="2608795" y="555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112990</xdr:rowOff>
    </xdr:from>
    <xdr:to>
      <xdr:col>10</xdr:col>
      <xdr:colOff>165100</xdr:colOff>
      <xdr:row>34</xdr:row>
      <xdr:rowOff>43140</xdr:rowOff>
    </xdr:to>
    <xdr:sp macro="" textlink="">
      <xdr:nvSpPr>
        <xdr:cNvPr id="88" name="楕円 87"/>
        <xdr:cNvSpPr/>
      </xdr:nvSpPr>
      <xdr:spPr>
        <a:xfrm>
          <a:off x="1968500" y="57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59667</xdr:rowOff>
    </xdr:from>
    <xdr:ext cx="599010" cy="259045"/>
    <xdr:sp macro="" textlink="">
      <xdr:nvSpPr>
        <xdr:cNvPr id="89" name="テキスト ボックス 88"/>
        <xdr:cNvSpPr txBox="1"/>
      </xdr:nvSpPr>
      <xdr:spPr>
        <a:xfrm>
          <a:off x="1719795" y="55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143808</xdr:rowOff>
    </xdr:from>
    <xdr:to>
      <xdr:col>6</xdr:col>
      <xdr:colOff>38100</xdr:colOff>
      <xdr:row>34</xdr:row>
      <xdr:rowOff>73958</xdr:rowOff>
    </xdr:to>
    <xdr:sp macro="" textlink="">
      <xdr:nvSpPr>
        <xdr:cNvPr id="90" name="楕円 89"/>
        <xdr:cNvSpPr/>
      </xdr:nvSpPr>
      <xdr:spPr>
        <a:xfrm>
          <a:off x="1079500" y="58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90485</xdr:rowOff>
    </xdr:from>
    <xdr:ext cx="599010" cy="259045"/>
    <xdr:sp macro="" textlink="">
      <xdr:nvSpPr>
        <xdr:cNvPr id="91" name="テキスト ボックス 90"/>
        <xdr:cNvSpPr txBox="1"/>
      </xdr:nvSpPr>
      <xdr:spPr>
        <a:xfrm>
          <a:off x="830795" y="557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15542</xdr:rowOff>
    </xdr:from>
    <xdr:to>
      <xdr:col>24</xdr:col>
      <xdr:colOff>63500</xdr:colOff>
      <xdr:row>55</xdr:row>
      <xdr:rowOff>15666</xdr:rowOff>
    </xdr:to>
    <xdr:cxnSp macro="">
      <xdr:nvCxnSpPr>
        <xdr:cNvPr id="118" name="直線コネクタ 117"/>
        <xdr:cNvCxnSpPr/>
      </xdr:nvCxnSpPr>
      <xdr:spPr>
        <a:xfrm>
          <a:off x="3797300" y="9445292"/>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15542</xdr:rowOff>
    </xdr:from>
    <xdr:to>
      <xdr:col>19</xdr:col>
      <xdr:colOff>177800</xdr:colOff>
      <xdr:row>55</xdr:row>
      <xdr:rowOff>56289</xdr:rowOff>
    </xdr:to>
    <xdr:cxnSp macro="">
      <xdr:nvCxnSpPr>
        <xdr:cNvPr id="121" name="直線コネクタ 120"/>
        <xdr:cNvCxnSpPr/>
      </xdr:nvCxnSpPr>
      <xdr:spPr>
        <a:xfrm flipV="1">
          <a:off x="2908300" y="9445292"/>
          <a:ext cx="889000" cy="4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56289</xdr:rowOff>
    </xdr:from>
    <xdr:to>
      <xdr:col>15</xdr:col>
      <xdr:colOff>50800</xdr:colOff>
      <xdr:row>55</xdr:row>
      <xdr:rowOff>63691</xdr:rowOff>
    </xdr:to>
    <xdr:cxnSp macro="">
      <xdr:nvCxnSpPr>
        <xdr:cNvPr id="124" name="直線コネクタ 123"/>
        <xdr:cNvCxnSpPr/>
      </xdr:nvCxnSpPr>
      <xdr:spPr>
        <a:xfrm flipV="1">
          <a:off x="2019300" y="9486039"/>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63691</xdr:rowOff>
    </xdr:from>
    <xdr:to>
      <xdr:col>10</xdr:col>
      <xdr:colOff>114300</xdr:colOff>
      <xdr:row>55</xdr:row>
      <xdr:rowOff>138511</xdr:rowOff>
    </xdr:to>
    <xdr:cxnSp macro="">
      <xdr:nvCxnSpPr>
        <xdr:cNvPr id="127" name="直線コネクタ 126"/>
        <xdr:cNvCxnSpPr/>
      </xdr:nvCxnSpPr>
      <xdr:spPr>
        <a:xfrm flipV="1">
          <a:off x="1130300" y="9493441"/>
          <a:ext cx="889000" cy="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136316</xdr:rowOff>
    </xdr:from>
    <xdr:to>
      <xdr:col>24</xdr:col>
      <xdr:colOff>114300</xdr:colOff>
      <xdr:row>55</xdr:row>
      <xdr:rowOff>66466</xdr:rowOff>
    </xdr:to>
    <xdr:sp macro="" textlink="">
      <xdr:nvSpPr>
        <xdr:cNvPr id="137" name="楕円 136"/>
        <xdr:cNvSpPr/>
      </xdr:nvSpPr>
      <xdr:spPr>
        <a:xfrm>
          <a:off x="4584700" y="93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159193</xdr:rowOff>
    </xdr:from>
    <xdr:ext cx="599010" cy="259045"/>
    <xdr:sp macro="" textlink="">
      <xdr:nvSpPr>
        <xdr:cNvPr id="138" name="物件費該当値テキスト"/>
        <xdr:cNvSpPr txBox="1"/>
      </xdr:nvSpPr>
      <xdr:spPr>
        <a:xfrm>
          <a:off x="4686300" y="924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136192</xdr:rowOff>
    </xdr:from>
    <xdr:to>
      <xdr:col>20</xdr:col>
      <xdr:colOff>38100</xdr:colOff>
      <xdr:row>55</xdr:row>
      <xdr:rowOff>66342</xdr:rowOff>
    </xdr:to>
    <xdr:sp macro="" textlink="">
      <xdr:nvSpPr>
        <xdr:cNvPr id="139" name="楕円 138"/>
        <xdr:cNvSpPr/>
      </xdr:nvSpPr>
      <xdr:spPr>
        <a:xfrm>
          <a:off x="3746500" y="9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82869</xdr:rowOff>
    </xdr:from>
    <xdr:ext cx="599010" cy="259045"/>
    <xdr:sp macro="" textlink="">
      <xdr:nvSpPr>
        <xdr:cNvPr id="140" name="テキスト ボックス 139"/>
        <xdr:cNvSpPr txBox="1"/>
      </xdr:nvSpPr>
      <xdr:spPr>
        <a:xfrm>
          <a:off x="3497795" y="91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5489</xdr:rowOff>
    </xdr:from>
    <xdr:to>
      <xdr:col>15</xdr:col>
      <xdr:colOff>101600</xdr:colOff>
      <xdr:row>55</xdr:row>
      <xdr:rowOff>107089</xdr:rowOff>
    </xdr:to>
    <xdr:sp macro="" textlink="">
      <xdr:nvSpPr>
        <xdr:cNvPr id="141" name="楕円 140"/>
        <xdr:cNvSpPr/>
      </xdr:nvSpPr>
      <xdr:spPr>
        <a:xfrm>
          <a:off x="2857500" y="94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123616</xdr:rowOff>
    </xdr:from>
    <xdr:ext cx="599010" cy="259045"/>
    <xdr:sp macro="" textlink="">
      <xdr:nvSpPr>
        <xdr:cNvPr id="142" name="テキスト ボックス 141"/>
        <xdr:cNvSpPr txBox="1"/>
      </xdr:nvSpPr>
      <xdr:spPr>
        <a:xfrm>
          <a:off x="2608795" y="92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12891</xdr:rowOff>
    </xdr:from>
    <xdr:to>
      <xdr:col>10</xdr:col>
      <xdr:colOff>165100</xdr:colOff>
      <xdr:row>55</xdr:row>
      <xdr:rowOff>114491</xdr:rowOff>
    </xdr:to>
    <xdr:sp macro="" textlink="">
      <xdr:nvSpPr>
        <xdr:cNvPr id="143" name="楕円 142"/>
        <xdr:cNvSpPr/>
      </xdr:nvSpPr>
      <xdr:spPr>
        <a:xfrm>
          <a:off x="1968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131018</xdr:rowOff>
    </xdr:from>
    <xdr:ext cx="599010" cy="259045"/>
    <xdr:sp macro="" textlink="">
      <xdr:nvSpPr>
        <xdr:cNvPr id="144" name="テキスト ボックス 143"/>
        <xdr:cNvSpPr txBox="1"/>
      </xdr:nvSpPr>
      <xdr:spPr>
        <a:xfrm>
          <a:off x="1719795" y="92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87711</xdr:rowOff>
    </xdr:from>
    <xdr:to>
      <xdr:col>6</xdr:col>
      <xdr:colOff>38100</xdr:colOff>
      <xdr:row>56</xdr:row>
      <xdr:rowOff>17861</xdr:rowOff>
    </xdr:to>
    <xdr:sp macro="" textlink="">
      <xdr:nvSpPr>
        <xdr:cNvPr id="145" name="楕円 144"/>
        <xdr:cNvSpPr/>
      </xdr:nvSpPr>
      <xdr:spPr>
        <a:xfrm>
          <a:off x="1079500" y="9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34388</xdr:rowOff>
    </xdr:from>
    <xdr:ext cx="599010" cy="259045"/>
    <xdr:sp macro="" textlink="">
      <xdr:nvSpPr>
        <xdr:cNvPr id="146" name="テキスト ボックス 145"/>
        <xdr:cNvSpPr txBox="1"/>
      </xdr:nvSpPr>
      <xdr:spPr>
        <a:xfrm>
          <a:off x="830795" y="929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162789</xdr:rowOff>
    </xdr:from>
    <xdr:to>
      <xdr:col>24</xdr:col>
      <xdr:colOff>63500</xdr:colOff>
      <xdr:row>73</xdr:row>
      <xdr:rowOff>72446</xdr:rowOff>
    </xdr:to>
    <xdr:cxnSp macro="">
      <xdr:nvCxnSpPr>
        <xdr:cNvPr id="173" name="直線コネクタ 172"/>
        <xdr:cNvCxnSpPr/>
      </xdr:nvCxnSpPr>
      <xdr:spPr>
        <a:xfrm>
          <a:off x="3797300" y="12335739"/>
          <a:ext cx="838200" cy="2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162789</xdr:rowOff>
    </xdr:from>
    <xdr:to>
      <xdr:col>19</xdr:col>
      <xdr:colOff>177800</xdr:colOff>
      <xdr:row>73</xdr:row>
      <xdr:rowOff>14198</xdr:rowOff>
    </xdr:to>
    <xdr:cxnSp macro="">
      <xdr:nvCxnSpPr>
        <xdr:cNvPr id="176" name="直線コネクタ 175"/>
        <xdr:cNvCxnSpPr/>
      </xdr:nvCxnSpPr>
      <xdr:spPr>
        <a:xfrm flipV="1">
          <a:off x="2908300" y="12335739"/>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14198</xdr:rowOff>
    </xdr:from>
    <xdr:to>
      <xdr:col>15</xdr:col>
      <xdr:colOff>50800</xdr:colOff>
      <xdr:row>73</xdr:row>
      <xdr:rowOff>102415</xdr:rowOff>
    </xdr:to>
    <xdr:cxnSp macro="">
      <xdr:nvCxnSpPr>
        <xdr:cNvPr id="179" name="直線コネクタ 178"/>
        <xdr:cNvCxnSpPr/>
      </xdr:nvCxnSpPr>
      <xdr:spPr>
        <a:xfrm flipV="1">
          <a:off x="2019300" y="12530048"/>
          <a:ext cx="889000" cy="8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102415</xdr:rowOff>
    </xdr:from>
    <xdr:to>
      <xdr:col>10</xdr:col>
      <xdr:colOff>114300</xdr:colOff>
      <xdr:row>73</xdr:row>
      <xdr:rowOff>133596</xdr:rowOff>
    </xdr:to>
    <xdr:cxnSp macro="">
      <xdr:nvCxnSpPr>
        <xdr:cNvPr id="182" name="直線コネクタ 181"/>
        <xdr:cNvCxnSpPr/>
      </xdr:nvCxnSpPr>
      <xdr:spPr>
        <a:xfrm flipV="1">
          <a:off x="1130300" y="1261826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21646</xdr:rowOff>
    </xdr:from>
    <xdr:to>
      <xdr:col>24</xdr:col>
      <xdr:colOff>114300</xdr:colOff>
      <xdr:row>73</xdr:row>
      <xdr:rowOff>123246</xdr:rowOff>
    </xdr:to>
    <xdr:sp macro="" textlink="">
      <xdr:nvSpPr>
        <xdr:cNvPr id="192" name="楕円 191"/>
        <xdr:cNvSpPr/>
      </xdr:nvSpPr>
      <xdr:spPr>
        <a:xfrm>
          <a:off x="4584700" y="125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44523</xdr:rowOff>
    </xdr:from>
    <xdr:ext cx="534377" cy="259045"/>
    <xdr:sp macro="" textlink="">
      <xdr:nvSpPr>
        <xdr:cNvPr id="193" name="維持補修費該当値テキスト"/>
        <xdr:cNvSpPr txBox="1"/>
      </xdr:nvSpPr>
      <xdr:spPr>
        <a:xfrm>
          <a:off x="4686300" y="123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111989</xdr:rowOff>
    </xdr:from>
    <xdr:to>
      <xdr:col>20</xdr:col>
      <xdr:colOff>38100</xdr:colOff>
      <xdr:row>72</xdr:row>
      <xdr:rowOff>42139</xdr:rowOff>
    </xdr:to>
    <xdr:sp macro="" textlink="">
      <xdr:nvSpPr>
        <xdr:cNvPr id="194" name="楕円 193"/>
        <xdr:cNvSpPr/>
      </xdr:nvSpPr>
      <xdr:spPr>
        <a:xfrm>
          <a:off x="3746500" y="12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58666</xdr:rowOff>
    </xdr:from>
    <xdr:ext cx="534377" cy="259045"/>
    <xdr:sp macro="" textlink="">
      <xdr:nvSpPr>
        <xdr:cNvPr id="195" name="テキスト ボックス 194"/>
        <xdr:cNvSpPr txBox="1"/>
      </xdr:nvSpPr>
      <xdr:spPr>
        <a:xfrm>
          <a:off x="3530111" y="12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134848</xdr:rowOff>
    </xdr:from>
    <xdr:to>
      <xdr:col>15</xdr:col>
      <xdr:colOff>101600</xdr:colOff>
      <xdr:row>73</xdr:row>
      <xdr:rowOff>64998</xdr:rowOff>
    </xdr:to>
    <xdr:sp macro="" textlink="">
      <xdr:nvSpPr>
        <xdr:cNvPr id="196" name="楕円 195"/>
        <xdr:cNvSpPr/>
      </xdr:nvSpPr>
      <xdr:spPr>
        <a:xfrm>
          <a:off x="2857500" y="124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81525</xdr:rowOff>
    </xdr:from>
    <xdr:ext cx="534377" cy="259045"/>
    <xdr:sp macro="" textlink="">
      <xdr:nvSpPr>
        <xdr:cNvPr id="197" name="テキスト ボックス 196"/>
        <xdr:cNvSpPr txBox="1"/>
      </xdr:nvSpPr>
      <xdr:spPr>
        <a:xfrm>
          <a:off x="2641111" y="122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51615</xdr:rowOff>
    </xdr:from>
    <xdr:to>
      <xdr:col>10</xdr:col>
      <xdr:colOff>165100</xdr:colOff>
      <xdr:row>73</xdr:row>
      <xdr:rowOff>153215</xdr:rowOff>
    </xdr:to>
    <xdr:sp macro="" textlink="">
      <xdr:nvSpPr>
        <xdr:cNvPr id="198" name="楕円 197"/>
        <xdr:cNvSpPr/>
      </xdr:nvSpPr>
      <xdr:spPr>
        <a:xfrm>
          <a:off x="1968500" y="125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169742</xdr:rowOff>
    </xdr:from>
    <xdr:ext cx="534377" cy="259045"/>
    <xdr:sp macro="" textlink="">
      <xdr:nvSpPr>
        <xdr:cNvPr id="199" name="テキスト ボックス 198"/>
        <xdr:cNvSpPr txBox="1"/>
      </xdr:nvSpPr>
      <xdr:spPr>
        <a:xfrm>
          <a:off x="1752111" y="123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82796</xdr:rowOff>
    </xdr:from>
    <xdr:to>
      <xdr:col>6</xdr:col>
      <xdr:colOff>38100</xdr:colOff>
      <xdr:row>74</xdr:row>
      <xdr:rowOff>12946</xdr:rowOff>
    </xdr:to>
    <xdr:sp macro="" textlink="">
      <xdr:nvSpPr>
        <xdr:cNvPr id="200" name="楕円 199"/>
        <xdr:cNvSpPr/>
      </xdr:nvSpPr>
      <xdr:spPr>
        <a:xfrm>
          <a:off x="1079500" y="125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29473</xdr:rowOff>
    </xdr:from>
    <xdr:ext cx="534377" cy="259045"/>
    <xdr:sp macro="" textlink="">
      <xdr:nvSpPr>
        <xdr:cNvPr id="201" name="テキスト ボックス 200"/>
        <xdr:cNvSpPr txBox="1"/>
      </xdr:nvSpPr>
      <xdr:spPr>
        <a:xfrm>
          <a:off x="863111" y="123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136906</xdr:rowOff>
    </xdr:from>
    <xdr:to>
      <xdr:col>24</xdr:col>
      <xdr:colOff>63500</xdr:colOff>
      <xdr:row>97</xdr:row>
      <xdr:rowOff>40590</xdr:rowOff>
    </xdr:to>
    <xdr:cxnSp macro="">
      <xdr:nvCxnSpPr>
        <xdr:cNvPr id="231" name="直線コネクタ 230"/>
        <xdr:cNvCxnSpPr/>
      </xdr:nvCxnSpPr>
      <xdr:spPr>
        <a:xfrm flipV="1">
          <a:off x="3797300" y="16596106"/>
          <a:ext cx="8382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27673</xdr:rowOff>
    </xdr:from>
    <xdr:to>
      <xdr:col>19</xdr:col>
      <xdr:colOff>177800</xdr:colOff>
      <xdr:row>97</xdr:row>
      <xdr:rowOff>40590</xdr:rowOff>
    </xdr:to>
    <xdr:cxnSp macro="">
      <xdr:nvCxnSpPr>
        <xdr:cNvPr id="234" name="直線コネクタ 233"/>
        <xdr:cNvCxnSpPr/>
      </xdr:nvCxnSpPr>
      <xdr:spPr>
        <a:xfrm>
          <a:off x="2908300" y="16658323"/>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103645</xdr:rowOff>
    </xdr:from>
    <xdr:to>
      <xdr:col>15</xdr:col>
      <xdr:colOff>50800</xdr:colOff>
      <xdr:row>97</xdr:row>
      <xdr:rowOff>27673</xdr:rowOff>
    </xdr:to>
    <xdr:cxnSp macro="">
      <xdr:nvCxnSpPr>
        <xdr:cNvPr id="237" name="直線コネクタ 236"/>
        <xdr:cNvCxnSpPr/>
      </xdr:nvCxnSpPr>
      <xdr:spPr>
        <a:xfrm>
          <a:off x="2019300" y="16562845"/>
          <a:ext cx="8890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103645</xdr:rowOff>
    </xdr:from>
    <xdr:to>
      <xdr:col>10</xdr:col>
      <xdr:colOff>114300</xdr:colOff>
      <xdr:row>97</xdr:row>
      <xdr:rowOff>55335</xdr:rowOff>
    </xdr:to>
    <xdr:cxnSp macro="">
      <xdr:nvCxnSpPr>
        <xdr:cNvPr id="240" name="直線コネクタ 239"/>
        <xdr:cNvCxnSpPr/>
      </xdr:nvCxnSpPr>
      <xdr:spPr>
        <a:xfrm flipV="1">
          <a:off x="1130300" y="16562845"/>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86106</xdr:rowOff>
    </xdr:from>
    <xdr:to>
      <xdr:col>24</xdr:col>
      <xdr:colOff>114300</xdr:colOff>
      <xdr:row>97</xdr:row>
      <xdr:rowOff>16256</xdr:rowOff>
    </xdr:to>
    <xdr:sp macro="" textlink="">
      <xdr:nvSpPr>
        <xdr:cNvPr id="250" name="楕円 249"/>
        <xdr:cNvSpPr/>
      </xdr:nvSpPr>
      <xdr:spPr>
        <a:xfrm>
          <a:off x="4584700" y="165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64533</xdr:rowOff>
    </xdr:from>
    <xdr:ext cx="534377" cy="259045"/>
    <xdr:sp macro="" textlink="">
      <xdr:nvSpPr>
        <xdr:cNvPr id="251" name="扶助費該当値テキスト"/>
        <xdr:cNvSpPr txBox="1"/>
      </xdr:nvSpPr>
      <xdr:spPr>
        <a:xfrm>
          <a:off x="4686300" y="165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161240</xdr:rowOff>
    </xdr:from>
    <xdr:to>
      <xdr:col>20</xdr:col>
      <xdr:colOff>38100</xdr:colOff>
      <xdr:row>97</xdr:row>
      <xdr:rowOff>91390</xdr:rowOff>
    </xdr:to>
    <xdr:sp macro="" textlink="">
      <xdr:nvSpPr>
        <xdr:cNvPr id="252" name="楕円 251"/>
        <xdr:cNvSpPr/>
      </xdr:nvSpPr>
      <xdr:spPr>
        <a:xfrm>
          <a:off x="3746500" y="166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82517</xdr:rowOff>
    </xdr:from>
    <xdr:ext cx="534377" cy="259045"/>
    <xdr:sp macro="" textlink="">
      <xdr:nvSpPr>
        <xdr:cNvPr id="253" name="テキスト ボックス 252"/>
        <xdr:cNvSpPr txBox="1"/>
      </xdr:nvSpPr>
      <xdr:spPr>
        <a:xfrm>
          <a:off x="3530111" y="167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148323</xdr:rowOff>
    </xdr:from>
    <xdr:to>
      <xdr:col>15</xdr:col>
      <xdr:colOff>101600</xdr:colOff>
      <xdr:row>97</xdr:row>
      <xdr:rowOff>78473</xdr:rowOff>
    </xdr:to>
    <xdr:sp macro="" textlink="">
      <xdr:nvSpPr>
        <xdr:cNvPr id="254" name="楕円 253"/>
        <xdr:cNvSpPr/>
      </xdr:nvSpPr>
      <xdr:spPr>
        <a:xfrm>
          <a:off x="2857500" y="166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69600</xdr:rowOff>
    </xdr:from>
    <xdr:ext cx="534377" cy="259045"/>
    <xdr:sp macro="" textlink="">
      <xdr:nvSpPr>
        <xdr:cNvPr id="255" name="テキスト ボックス 254"/>
        <xdr:cNvSpPr txBox="1"/>
      </xdr:nvSpPr>
      <xdr:spPr>
        <a:xfrm>
          <a:off x="2641111" y="167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52845</xdr:rowOff>
    </xdr:from>
    <xdr:to>
      <xdr:col>10</xdr:col>
      <xdr:colOff>165100</xdr:colOff>
      <xdr:row>96</xdr:row>
      <xdr:rowOff>154445</xdr:rowOff>
    </xdr:to>
    <xdr:sp macro="" textlink="">
      <xdr:nvSpPr>
        <xdr:cNvPr id="256" name="楕円 255"/>
        <xdr:cNvSpPr/>
      </xdr:nvSpPr>
      <xdr:spPr>
        <a:xfrm>
          <a:off x="1968500" y="16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145572</xdr:rowOff>
    </xdr:from>
    <xdr:ext cx="534377" cy="259045"/>
    <xdr:sp macro="" textlink="">
      <xdr:nvSpPr>
        <xdr:cNvPr id="257" name="テキスト ボックス 256"/>
        <xdr:cNvSpPr txBox="1"/>
      </xdr:nvSpPr>
      <xdr:spPr>
        <a:xfrm>
          <a:off x="1752111" y="166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4535</xdr:rowOff>
    </xdr:from>
    <xdr:to>
      <xdr:col>6</xdr:col>
      <xdr:colOff>38100</xdr:colOff>
      <xdr:row>97</xdr:row>
      <xdr:rowOff>106135</xdr:rowOff>
    </xdr:to>
    <xdr:sp macro="" textlink="">
      <xdr:nvSpPr>
        <xdr:cNvPr id="258" name="楕円 257"/>
        <xdr:cNvSpPr/>
      </xdr:nvSpPr>
      <xdr:spPr>
        <a:xfrm>
          <a:off x="10795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97262</xdr:rowOff>
    </xdr:from>
    <xdr:ext cx="534377" cy="259045"/>
    <xdr:sp macro="" textlink="">
      <xdr:nvSpPr>
        <xdr:cNvPr id="259" name="テキスト ボックス 258"/>
        <xdr:cNvSpPr txBox="1"/>
      </xdr:nvSpPr>
      <xdr:spPr>
        <a:xfrm>
          <a:off x="863111" y="1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134139</xdr:rowOff>
    </xdr:from>
    <xdr:to>
      <xdr:col>55</xdr:col>
      <xdr:colOff>0</xdr:colOff>
      <xdr:row>32</xdr:row>
      <xdr:rowOff>115286</xdr:rowOff>
    </xdr:to>
    <xdr:cxnSp macro="">
      <xdr:nvCxnSpPr>
        <xdr:cNvPr id="284" name="直線コネクタ 283"/>
        <xdr:cNvCxnSpPr/>
      </xdr:nvCxnSpPr>
      <xdr:spPr>
        <a:xfrm flipV="1">
          <a:off x="9639300" y="5449089"/>
          <a:ext cx="838200" cy="1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115286</xdr:rowOff>
    </xdr:from>
    <xdr:to>
      <xdr:col>50</xdr:col>
      <xdr:colOff>114300</xdr:colOff>
      <xdr:row>32</xdr:row>
      <xdr:rowOff>166412</xdr:rowOff>
    </xdr:to>
    <xdr:cxnSp macro="">
      <xdr:nvCxnSpPr>
        <xdr:cNvPr id="287" name="直線コネクタ 286"/>
        <xdr:cNvCxnSpPr/>
      </xdr:nvCxnSpPr>
      <xdr:spPr>
        <a:xfrm flipV="1">
          <a:off x="8750300" y="5601686"/>
          <a:ext cx="889000" cy="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166412</xdr:rowOff>
    </xdr:from>
    <xdr:to>
      <xdr:col>45</xdr:col>
      <xdr:colOff>177800</xdr:colOff>
      <xdr:row>33</xdr:row>
      <xdr:rowOff>7598</xdr:rowOff>
    </xdr:to>
    <xdr:cxnSp macro="">
      <xdr:nvCxnSpPr>
        <xdr:cNvPr id="290" name="直線コネクタ 289"/>
        <xdr:cNvCxnSpPr/>
      </xdr:nvCxnSpPr>
      <xdr:spPr>
        <a:xfrm flipV="1">
          <a:off x="7861300" y="5652812"/>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1105</xdr:rowOff>
    </xdr:from>
    <xdr:to>
      <xdr:col>41</xdr:col>
      <xdr:colOff>50800</xdr:colOff>
      <xdr:row>33</xdr:row>
      <xdr:rowOff>7598</xdr:rowOff>
    </xdr:to>
    <xdr:cxnSp macro="">
      <xdr:nvCxnSpPr>
        <xdr:cNvPr id="293" name="直線コネクタ 292"/>
        <xdr:cNvCxnSpPr/>
      </xdr:nvCxnSpPr>
      <xdr:spPr>
        <a:xfrm>
          <a:off x="6972300" y="565895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83339</xdr:rowOff>
    </xdr:from>
    <xdr:to>
      <xdr:col>55</xdr:col>
      <xdr:colOff>50800</xdr:colOff>
      <xdr:row>32</xdr:row>
      <xdr:rowOff>13489</xdr:rowOff>
    </xdr:to>
    <xdr:sp macro="" textlink="">
      <xdr:nvSpPr>
        <xdr:cNvPr id="303" name="楕円 302"/>
        <xdr:cNvSpPr/>
      </xdr:nvSpPr>
      <xdr:spPr>
        <a:xfrm>
          <a:off x="10426700" y="5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106216</xdr:rowOff>
    </xdr:from>
    <xdr:ext cx="599010" cy="259045"/>
    <xdr:sp macro="" textlink="">
      <xdr:nvSpPr>
        <xdr:cNvPr id="304" name="補助費等該当値テキスト"/>
        <xdr:cNvSpPr txBox="1"/>
      </xdr:nvSpPr>
      <xdr:spPr>
        <a:xfrm>
          <a:off x="10528300" y="52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64486</xdr:rowOff>
    </xdr:from>
    <xdr:to>
      <xdr:col>50</xdr:col>
      <xdr:colOff>165100</xdr:colOff>
      <xdr:row>32</xdr:row>
      <xdr:rowOff>166086</xdr:rowOff>
    </xdr:to>
    <xdr:sp macro="" textlink="">
      <xdr:nvSpPr>
        <xdr:cNvPr id="305" name="楕円 304"/>
        <xdr:cNvSpPr/>
      </xdr:nvSpPr>
      <xdr:spPr>
        <a:xfrm>
          <a:off x="9588500" y="55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11163</xdr:rowOff>
    </xdr:from>
    <xdr:ext cx="599010" cy="259045"/>
    <xdr:sp macro="" textlink="">
      <xdr:nvSpPr>
        <xdr:cNvPr id="306" name="テキスト ボックス 305"/>
        <xdr:cNvSpPr txBox="1"/>
      </xdr:nvSpPr>
      <xdr:spPr>
        <a:xfrm>
          <a:off x="9339795" y="53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115612</xdr:rowOff>
    </xdr:from>
    <xdr:to>
      <xdr:col>46</xdr:col>
      <xdr:colOff>38100</xdr:colOff>
      <xdr:row>33</xdr:row>
      <xdr:rowOff>45762</xdr:rowOff>
    </xdr:to>
    <xdr:sp macro="" textlink="">
      <xdr:nvSpPr>
        <xdr:cNvPr id="307" name="楕円 306"/>
        <xdr:cNvSpPr/>
      </xdr:nvSpPr>
      <xdr:spPr>
        <a:xfrm>
          <a:off x="8699500" y="56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62289</xdr:rowOff>
    </xdr:from>
    <xdr:ext cx="599010" cy="259045"/>
    <xdr:sp macro="" textlink="">
      <xdr:nvSpPr>
        <xdr:cNvPr id="308" name="テキスト ボックス 307"/>
        <xdr:cNvSpPr txBox="1"/>
      </xdr:nvSpPr>
      <xdr:spPr>
        <a:xfrm>
          <a:off x="8450795" y="537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128248</xdr:rowOff>
    </xdr:from>
    <xdr:to>
      <xdr:col>41</xdr:col>
      <xdr:colOff>101600</xdr:colOff>
      <xdr:row>33</xdr:row>
      <xdr:rowOff>58398</xdr:rowOff>
    </xdr:to>
    <xdr:sp macro="" textlink="">
      <xdr:nvSpPr>
        <xdr:cNvPr id="309" name="楕円 308"/>
        <xdr:cNvSpPr/>
      </xdr:nvSpPr>
      <xdr:spPr>
        <a:xfrm>
          <a:off x="7810500" y="56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74925</xdr:rowOff>
    </xdr:from>
    <xdr:ext cx="599010" cy="259045"/>
    <xdr:sp macro="" textlink="">
      <xdr:nvSpPr>
        <xdr:cNvPr id="310" name="テキスト ボックス 309"/>
        <xdr:cNvSpPr txBox="1"/>
      </xdr:nvSpPr>
      <xdr:spPr>
        <a:xfrm>
          <a:off x="7561795" y="53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121755</xdr:rowOff>
    </xdr:from>
    <xdr:to>
      <xdr:col>36</xdr:col>
      <xdr:colOff>165100</xdr:colOff>
      <xdr:row>33</xdr:row>
      <xdr:rowOff>51905</xdr:rowOff>
    </xdr:to>
    <xdr:sp macro="" textlink="">
      <xdr:nvSpPr>
        <xdr:cNvPr id="311" name="楕円 310"/>
        <xdr:cNvSpPr/>
      </xdr:nvSpPr>
      <xdr:spPr>
        <a:xfrm>
          <a:off x="6921500" y="56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68432</xdr:rowOff>
    </xdr:from>
    <xdr:ext cx="599010" cy="259045"/>
    <xdr:sp macro="" textlink="">
      <xdr:nvSpPr>
        <xdr:cNvPr id="312" name="テキスト ボックス 311"/>
        <xdr:cNvSpPr txBox="1"/>
      </xdr:nvSpPr>
      <xdr:spPr>
        <a:xfrm>
          <a:off x="6672795" y="53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13106</xdr:rowOff>
    </xdr:from>
    <xdr:to>
      <xdr:col>55</xdr:col>
      <xdr:colOff>0</xdr:colOff>
      <xdr:row>55</xdr:row>
      <xdr:rowOff>38924</xdr:rowOff>
    </xdr:to>
    <xdr:cxnSp macro="">
      <xdr:nvCxnSpPr>
        <xdr:cNvPr id="339" name="直線コネクタ 338"/>
        <xdr:cNvCxnSpPr/>
      </xdr:nvCxnSpPr>
      <xdr:spPr>
        <a:xfrm flipV="1">
          <a:off x="9639300" y="9271406"/>
          <a:ext cx="838200" cy="1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38924</xdr:rowOff>
    </xdr:from>
    <xdr:to>
      <xdr:col>50</xdr:col>
      <xdr:colOff>114300</xdr:colOff>
      <xdr:row>55</xdr:row>
      <xdr:rowOff>87117</xdr:rowOff>
    </xdr:to>
    <xdr:cxnSp macro="">
      <xdr:nvCxnSpPr>
        <xdr:cNvPr id="342" name="直線コネクタ 341"/>
        <xdr:cNvCxnSpPr/>
      </xdr:nvCxnSpPr>
      <xdr:spPr>
        <a:xfrm flipV="1">
          <a:off x="8750300" y="9468674"/>
          <a:ext cx="889000" cy="4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109538</xdr:rowOff>
    </xdr:from>
    <xdr:to>
      <xdr:col>45</xdr:col>
      <xdr:colOff>177800</xdr:colOff>
      <xdr:row>55</xdr:row>
      <xdr:rowOff>87117</xdr:rowOff>
    </xdr:to>
    <xdr:cxnSp macro="">
      <xdr:nvCxnSpPr>
        <xdr:cNvPr id="345" name="直線コネクタ 344"/>
        <xdr:cNvCxnSpPr/>
      </xdr:nvCxnSpPr>
      <xdr:spPr>
        <a:xfrm>
          <a:off x="7861300" y="9024938"/>
          <a:ext cx="889000" cy="4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109538</xdr:rowOff>
    </xdr:from>
    <xdr:to>
      <xdr:col>41</xdr:col>
      <xdr:colOff>50800</xdr:colOff>
      <xdr:row>53</xdr:row>
      <xdr:rowOff>106388</xdr:rowOff>
    </xdr:to>
    <xdr:cxnSp macro="">
      <xdr:nvCxnSpPr>
        <xdr:cNvPr id="348" name="直線コネクタ 347"/>
        <xdr:cNvCxnSpPr/>
      </xdr:nvCxnSpPr>
      <xdr:spPr>
        <a:xfrm flipV="1">
          <a:off x="6972300" y="9024938"/>
          <a:ext cx="889000" cy="1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133756</xdr:rowOff>
    </xdr:from>
    <xdr:to>
      <xdr:col>55</xdr:col>
      <xdr:colOff>50800</xdr:colOff>
      <xdr:row>54</xdr:row>
      <xdr:rowOff>63906</xdr:rowOff>
    </xdr:to>
    <xdr:sp macro="" textlink="">
      <xdr:nvSpPr>
        <xdr:cNvPr id="358" name="楕円 357"/>
        <xdr:cNvSpPr/>
      </xdr:nvSpPr>
      <xdr:spPr>
        <a:xfrm>
          <a:off x="10426700" y="92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156633</xdr:rowOff>
    </xdr:from>
    <xdr:ext cx="599010" cy="259045"/>
    <xdr:sp macro="" textlink="">
      <xdr:nvSpPr>
        <xdr:cNvPr id="359" name="普通建設事業費該当値テキスト"/>
        <xdr:cNvSpPr txBox="1"/>
      </xdr:nvSpPr>
      <xdr:spPr>
        <a:xfrm>
          <a:off x="10528300" y="907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159574</xdr:rowOff>
    </xdr:from>
    <xdr:to>
      <xdr:col>50</xdr:col>
      <xdr:colOff>165100</xdr:colOff>
      <xdr:row>55</xdr:row>
      <xdr:rowOff>89724</xdr:rowOff>
    </xdr:to>
    <xdr:sp macro="" textlink="">
      <xdr:nvSpPr>
        <xdr:cNvPr id="360" name="楕円 359"/>
        <xdr:cNvSpPr/>
      </xdr:nvSpPr>
      <xdr:spPr>
        <a:xfrm>
          <a:off x="9588500" y="94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106251</xdr:rowOff>
    </xdr:from>
    <xdr:ext cx="599010" cy="259045"/>
    <xdr:sp macro="" textlink="">
      <xdr:nvSpPr>
        <xdr:cNvPr id="361" name="テキスト ボックス 360"/>
        <xdr:cNvSpPr txBox="1"/>
      </xdr:nvSpPr>
      <xdr:spPr>
        <a:xfrm>
          <a:off x="9339795" y="91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36317</xdr:rowOff>
    </xdr:from>
    <xdr:to>
      <xdr:col>46</xdr:col>
      <xdr:colOff>38100</xdr:colOff>
      <xdr:row>55</xdr:row>
      <xdr:rowOff>137917</xdr:rowOff>
    </xdr:to>
    <xdr:sp macro="" textlink="">
      <xdr:nvSpPr>
        <xdr:cNvPr id="362" name="楕円 361"/>
        <xdr:cNvSpPr/>
      </xdr:nvSpPr>
      <xdr:spPr>
        <a:xfrm>
          <a:off x="8699500" y="94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154444</xdr:rowOff>
    </xdr:from>
    <xdr:ext cx="599010" cy="259045"/>
    <xdr:sp macro="" textlink="">
      <xdr:nvSpPr>
        <xdr:cNvPr id="363" name="テキスト ボックス 362"/>
        <xdr:cNvSpPr txBox="1"/>
      </xdr:nvSpPr>
      <xdr:spPr>
        <a:xfrm>
          <a:off x="8450795" y="924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58738</xdr:rowOff>
    </xdr:from>
    <xdr:to>
      <xdr:col>41</xdr:col>
      <xdr:colOff>101600</xdr:colOff>
      <xdr:row>52</xdr:row>
      <xdr:rowOff>160338</xdr:rowOff>
    </xdr:to>
    <xdr:sp macro="" textlink="">
      <xdr:nvSpPr>
        <xdr:cNvPr id="364" name="楕円 363"/>
        <xdr:cNvSpPr/>
      </xdr:nvSpPr>
      <xdr:spPr>
        <a:xfrm>
          <a:off x="7810500" y="8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5415</xdr:rowOff>
    </xdr:from>
    <xdr:ext cx="599010" cy="259045"/>
    <xdr:sp macro="" textlink="">
      <xdr:nvSpPr>
        <xdr:cNvPr id="365" name="テキスト ボックス 364"/>
        <xdr:cNvSpPr txBox="1"/>
      </xdr:nvSpPr>
      <xdr:spPr>
        <a:xfrm>
          <a:off x="7561795" y="87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55588</xdr:rowOff>
    </xdr:from>
    <xdr:to>
      <xdr:col>36</xdr:col>
      <xdr:colOff>165100</xdr:colOff>
      <xdr:row>53</xdr:row>
      <xdr:rowOff>157188</xdr:rowOff>
    </xdr:to>
    <xdr:sp macro="" textlink="">
      <xdr:nvSpPr>
        <xdr:cNvPr id="366" name="楕円 365"/>
        <xdr:cNvSpPr/>
      </xdr:nvSpPr>
      <xdr:spPr>
        <a:xfrm>
          <a:off x="6921500" y="91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2265</xdr:rowOff>
    </xdr:from>
    <xdr:ext cx="599010" cy="259045"/>
    <xdr:sp macro="" textlink="">
      <xdr:nvSpPr>
        <xdr:cNvPr id="367" name="テキスト ボックス 366"/>
        <xdr:cNvSpPr txBox="1"/>
      </xdr:nvSpPr>
      <xdr:spPr>
        <a:xfrm>
          <a:off x="6672795" y="89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9032</xdr:rowOff>
    </xdr:from>
    <xdr:to>
      <xdr:col>55</xdr:col>
      <xdr:colOff>0</xdr:colOff>
      <xdr:row>78</xdr:row>
      <xdr:rowOff>64849</xdr:rowOff>
    </xdr:to>
    <xdr:cxnSp macro="">
      <xdr:nvCxnSpPr>
        <xdr:cNvPr id="396" name="直線コネクタ 395"/>
        <xdr:cNvCxnSpPr/>
      </xdr:nvCxnSpPr>
      <xdr:spPr>
        <a:xfrm>
          <a:off x="9639300" y="13382132"/>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9032</xdr:rowOff>
    </xdr:from>
    <xdr:to>
      <xdr:col>50</xdr:col>
      <xdr:colOff>114300</xdr:colOff>
      <xdr:row>78</xdr:row>
      <xdr:rowOff>167962</xdr:rowOff>
    </xdr:to>
    <xdr:cxnSp macro="">
      <xdr:nvCxnSpPr>
        <xdr:cNvPr id="399" name="直線コネクタ 398"/>
        <xdr:cNvCxnSpPr/>
      </xdr:nvCxnSpPr>
      <xdr:spPr>
        <a:xfrm flipV="1">
          <a:off x="8750300" y="13382132"/>
          <a:ext cx="889000" cy="1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123713</xdr:rowOff>
    </xdr:from>
    <xdr:to>
      <xdr:col>45</xdr:col>
      <xdr:colOff>177800</xdr:colOff>
      <xdr:row>78</xdr:row>
      <xdr:rowOff>167962</xdr:rowOff>
    </xdr:to>
    <xdr:cxnSp macro="">
      <xdr:nvCxnSpPr>
        <xdr:cNvPr id="402" name="直線コネクタ 401"/>
        <xdr:cNvCxnSpPr/>
      </xdr:nvCxnSpPr>
      <xdr:spPr>
        <a:xfrm>
          <a:off x="7861300" y="13496813"/>
          <a:ext cx="8890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123713</xdr:rowOff>
    </xdr:from>
    <xdr:to>
      <xdr:col>41</xdr:col>
      <xdr:colOff>50800</xdr:colOff>
      <xdr:row>79</xdr:row>
      <xdr:rowOff>26132</xdr:rowOff>
    </xdr:to>
    <xdr:cxnSp macro="">
      <xdr:nvCxnSpPr>
        <xdr:cNvPr id="405" name="直線コネクタ 404"/>
        <xdr:cNvCxnSpPr/>
      </xdr:nvCxnSpPr>
      <xdr:spPr>
        <a:xfrm flipV="1">
          <a:off x="6972300" y="13496813"/>
          <a:ext cx="889000" cy="7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14049</xdr:rowOff>
    </xdr:from>
    <xdr:to>
      <xdr:col>55</xdr:col>
      <xdr:colOff>50800</xdr:colOff>
      <xdr:row>78</xdr:row>
      <xdr:rowOff>115649</xdr:rowOff>
    </xdr:to>
    <xdr:sp macro="" textlink="">
      <xdr:nvSpPr>
        <xdr:cNvPr id="415" name="楕円 414"/>
        <xdr:cNvSpPr/>
      </xdr:nvSpPr>
      <xdr:spPr>
        <a:xfrm>
          <a:off x="10426700" y="133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163926</xdr:rowOff>
    </xdr:from>
    <xdr:ext cx="534377" cy="259045"/>
    <xdr:sp macro="" textlink="">
      <xdr:nvSpPr>
        <xdr:cNvPr id="416" name="普通建設事業費 （ うち新規整備　）該当値テキスト"/>
        <xdr:cNvSpPr txBox="1"/>
      </xdr:nvSpPr>
      <xdr:spPr>
        <a:xfrm>
          <a:off x="10528300" y="133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129682</xdr:rowOff>
    </xdr:from>
    <xdr:to>
      <xdr:col>50</xdr:col>
      <xdr:colOff>165100</xdr:colOff>
      <xdr:row>78</xdr:row>
      <xdr:rowOff>59832</xdr:rowOff>
    </xdr:to>
    <xdr:sp macro="" textlink="">
      <xdr:nvSpPr>
        <xdr:cNvPr id="417" name="楕円 416"/>
        <xdr:cNvSpPr/>
      </xdr:nvSpPr>
      <xdr:spPr>
        <a:xfrm>
          <a:off x="9588500" y="133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76359</xdr:rowOff>
    </xdr:from>
    <xdr:ext cx="534377" cy="259045"/>
    <xdr:sp macro="" textlink="">
      <xdr:nvSpPr>
        <xdr:cNvPr id="418" name="テキスト ボックス 417"/>
        <xdr:cNvSpPr txBox="1"/>
      </xdr:nvSpPr>
      <xdr:spPr>
        <a:xfrm>
          <a:off x="9372111" y="131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117162</xdr:rowOff>
    </xdr:from>
    <xdr:to>
      <xdr:col>46</xdr:col>
      <xdr:colOff>38100</xdr:colOff>
      <xdr:row>79</xdr:row>
      <xdr:rowOff>47312</xdr:rowOff>
    </xdr:to>
    <xdr:sp macro="" textlink="">
      <xdr:nvSpPr>
        <xdr:cNvPr id="419" name="楕円 418"/>
        <xdr:cNvSpPr/>
      </xdr:nvSpPr>
      <xdr:spPr>
        <a:xfrm>
          <a:off x="8699500" y="134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38439</xdr:rowOff>
    </xdr:from>
    <xdr:ext cx="469744" cy="259045"/>
    <xdr:sp macro="" textlink="">
      <xdr:nvSpPr>
        <xdr:cNvPr id="420" name="テキスト ボックス 419"/>
        <xdr:cNvSpPr txBox="1"/>
      </xdr:nvSpPr>
      <xdr:spPr>
        <a:xfrm>
          <a:off x="8515428" y="1358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72913</xdr:rowOff>
    </xdr:from>
    <xdr:to>
      <xdr:col>41</xdr:col>
      <xdr:colOff>101600</xdr:colOff>
      <xdr:row>79</xdr:row>
      <xdr:rowOff>3063</xdr:rowOff>
    </xdr:to>
    <xdr:sp macro="" textlink="">
      <xdr:nvSpPr>
        <xdr:cNvPr id="421" name="楕円 420"/>
        <xdr:cNvSpPr/>
      </xdr:nvSpPr>
      <xdr:spPr>
        <a:xfrm>
          <a:off x="7810500" y="134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165640</xdr:rowOff>
    </xdr:from>
    <xdr:ext cx="534377" cy="259045"/>
    <xdr:sp macro="" textlink="">
      <xdr:nvSpPr>
        <xdr:cNvPr id="422" name="テキスト ボックス 421"/>
        <xdr:cNvSpPr txBox="1"/>
      </xdr:nvSpPr>
      <xdr:spPr>
        <a:xfrm>
          <a:off x="7594111" y="13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146782</xdr:rowOff>
    </xdr:from>
    <xdr:to>
      <xdr:col>36</xdr:col>
      <xdr:colOff>165100</xdr:colOff>
      <xdr:row>79</xdr:row>
      <xdr:rowOff>76932</xdr:rowOff>
    </xdr:to>
    <xdr:sp macro="" textlink="">
      <xdr:nvSpPr>
        <xdr:cNvPr id="423" name="楕円 422"/>
        <xdr:cNvSpPr/>
      </xdr:nvSpPr>
      <xdr:spPr>
        <a:xfrm>
          <a:off x="6921500" y="135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68059</xdr:rowOff>
    </xdr:from>
    <xdr:ext cx="469744" cy="259045"/>
    <xdr:sp macro="" textlink="">
      <xdr:nvSpPr>
        <xdr:cNvPr id="424" name="テキスト ボックス 423"/>
        <xdr:cNvSpPr txBox="1"/>
      </xdr:nvSpPr>
      <xdr:spPr>
        <a:xfrm>
          <a:off x="6737428" y="1361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6" name="テキスト ボックス 43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9" name="直線コネクタ 43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0" name="テキスト ボックス 43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146952</xdr:rowOff>
    </xdr:from>
    <xdr:to>
      <xdr:col>54</xdr:col>
      <xdr:colOff>189865</xdr:colOff>
      <xdr:row>98</xdr:row>
      <xdr:rowOff>5873</xdr:rowOff>
    </xdr:to>
    <xdr:cxnSp macro="">
      <xdr:nvCxnSpPr>
        <xdr:cNvPr id="444" name="直線コネクタ 443"/>
        <xdr:cNvCxnSpPr/>
      </xdr:nvCxnSpPr>
      <xdr:spPr>
        <a:xfrm flipV="1">
          <a:off x="10475595" y="15748902"/>
          <a:ext cx="1270" cy="105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9700</xdr:rowOff>
    </xdr:from>
    <xdr:ext cx="469744" cy="259045"/>
    <xdr:sp macro="" textlink="">
      <xdr:nvSpPr>
        <xdr:cNvPr id="445" name="普通建設事業費 （ うち更新整備　）最小値テキスト"/>
        <xdr:cNvSpPr txBox="1"/>
      </xdr:nvSpPr>
      <xdr:spPr>
        <a:xfrm>
          <a:off x="10528300" y="1681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5873</xdr:rowOff>
    </xdr:from>
    <xdr:to>
      <xdr:col>55</xdr:col>
      <xdr:colOff>88900</xdr:colOff>
      <xdr:row>98</xdr:row>
      <xdr:rowOff>5873</xdr:rowOff>
    </xdr:to>
    <xdr:cxnSp macro="">
      <xdr:nvCxnSpPr>
        <xdr:cNvPr id="446" name="直線コネクタ 445"/>
        <xdr:cNvCxnSpPr/>
      </xdr:nvCxnSpPr>
      <xdr:spPr>
        <a:xfrm>
          <a:off x="10388600" y="168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93629</xdr:rowOff>
    </xdr:from>
    <xdr:ext cx="599010" cy="259045"/>
    <xdr:sp macro="" textlink="">
      <xdr:nvSpPr>
        <xdr:cNvPr id="447" name="普通建設事業費 （ うち更新整備　）最大値テキスト"/>
        <xdr:cNvSpPr txBox="1"/>
      </xdr:nvSpPr>
      <xdr:spPr>
        <a:xfrm>
          <a:off x="10528300" y="1552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146952</xdr:rowOff>
    </xdr:from>
    <xdr:to>
      <xdr:col>55</xdr:col>
      <xdr:colOff>88900</xdr:colOff>
      <xdr:row>91</xdr:row>
      <xdr:rowOff>146952</xdr:rowOff>
    </xdr:to>
    <xdr:cxnSp macro="">
      <xdr:nvCxnSpPr>
        <xdr:cNvPr id="448" name="直線コネクタ 447"/>
        <xdr:cNvCxnSpPr/>
      </xdr:nvCxnSpPr>
      <xdr:spPr>
        <a:xfrm>
          <a:off x="10388600" y="1574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156296</xdr:rowOff>
    </xdr:from>
    <xdr:to>
      <xdr:col>55</xdr:col>
      <xdr:colOff>0</xdr:colOff>
      <xdr:row>94</xdr:row>
      <xdr:rowOff>153033</xdr:rowOff>
    </xdr:to>
    <xdr:cxnSp macro="">
      <xdr:nvCxnSpPr>
        <xdr:cNvPr id="449" name="直線コネクタ 448"/>
        <xdr:cNvCxnSpPr/>
      </xdr:nvCxnSpPr>
      <xdr:spPr>
        <a:xfrm flipV="1">
          <a:off x="9639300" y="16101146"/>
          <a:ext cx="838200" cy="1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167665</xdr:rowOff>
    </xdr:from>
    <xdr:ext cx="534377" cy="259045"/>
    <xdr:sp macro="" textlink="">
      <xdr:nvSpPr>
        <xdr:cNvPr id="450" name="普通建設事業費 （ うち更新整備　）平均値テキスト"/>
        <xdr:cNvSpPr txBox="1"/>
      </xdr:nvSpPr>
      <xdr:spPr>
        <a:xfrm>
          <a:off x="10528300" y="164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17788</xdr:rowOff>
    </xdr:from>
    <xdr:to>
      <xdr:col>55</xdr:col>
      <xdr:colOff>50800</xdr:colOff>
      <xdr:row>96</xdr:row>
      <xdr:rowOff>119388</xdr:rowOff>
    </xdr:to>
    <xdr:sp macro="" textlink="">
      <xdr:nvSpPr>
        <xdr:cNvPr id="451" name="フローチャート: 判断 450"/>
        <xdr:cNvSpPr/>
      </xdr:nvSpPr>
      <xdr:spPr>
        <a:xfrm>
          <a:off x="10426700" y="164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89305</xdr:rowOff>
    </xdr:from>
    <xdr:to>
      <xdr:col>50</xdr:col>
      <xdr:colOff>114300</xdr:colOff>
      <xdr:row>94</xdr:row>
      <xdr:rowOff>153033</xdr:rowOff>
    </xdr:to>
    <xdr:cxnSp macro="">
      <xdr:nvCxnSpPr>
        <xdr:cNvPr id="452" name="直線コネクタ 451"/>
        <xdr:cNvCxnSpPr/>
      </xdr:nvCxnSpPr>
      <xdr:spPr>
        <a:xfrm>
          <a:off x="8750300" y="16205605"/>
          <a:ext cx="889000" cy="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63503</xdr:rowOff>
    </xdr:from>
    <xdr:to>
      <xdr:col>50</xdr:col>
      <xdr:colOff>165100</xdr:colOff>
      <xdr:row>96</xdr:row>
      <xdr:rowOff>165103</xdr:rowOff>
    </xdr:to>
    <xdr:sp macro="" textlink="">
      <xdr:nvSpPr>
        <xdr:cNvPr id="453" name="フローチャート: 判断 452"/>
        <xdr:cNvSpPr/>
      </xdr:nvSpPr>
      <xdr:spPr>
        <a:xfrm>
          <a:off x="9588500" y="165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156230</xdr:rowOff>
    </xdr:from>
    <xdr:ext cx="534377" cy="259045"/>
    <xdr:sp macro="" textlink="">
      <xdr:nvSpPr>
        <xdr:cNvPr id="454" name="テキスト ボックス 453"/>
        <xdr:cNvSpPr txBox="1"/>
      </xdr:nvSpPr>
      <xdr:spPr>
        <a:xfrm>
          <a:off x="9372111" y="166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52775</xdr:rowOff>
    </xdr:from>
    <xdr:to>
      <xdr:col>45</xdr:col>
      <xdr:colOff>177800</xdr:colOff>
      <xdr:row>94</xdr:row>
      <xdr:rowOff>89305</xdr:rowOff>
    </xdr:to>
    <xdr:cxnSp macro="">
      <xdr:nvCxnSpPr>
        <xdr:cNvPr id="455" name="直線コネクタ 454"/>
        <xdr:cNvCxnSpPr/>
      </xdr:nvCxnSpPr>
      <xdr:spPr>
        <a:xfrm>
          <a:off x="7861300" y="15654725"/>
          <a:ext cx="889000" cy="5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57319</xdr:rowOff>
    </xdr:from>
    <xdr:to>
      <xdr:col>46</xdr:col>
      <xdr:colOff>38100</xdr:colOff>
      <xdr:row>96</xdr:row>
      <xdr:rowOff>158919</xdr:rowOff>
    </xdr:to>
    <xdr:sp macro="" textlink="">
      <xdr:nvSpPr>
        <xdr:cNvPr id="456" name="フローチャート: 判断 455"/>
        <xdr:cNvSpPr/>
      </xdr:nvSpPr>
      <xdr:spPr>
        <a:xfrm>
          <a:off x="8699500" y="1651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150046</xdr:rowOff>
    </xdr:from>
    <xdr:ext cx="534377" cy="259045"/>
    <xdr:sp macro="" textlink="">
      <xdr:nvSpPr>
        <xdr:cNvPr id="457" name="テキスト ボックス 456"/>
        <xdr:cNvSpPr txBox="1"/>
      </xdr:nvSpPr>
      <xdr:spPr>
        <a:xfrm>
          <a:off x="8483111" y="166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52775</xdr:rowOff>
    </xdr:from>
    <xdr:to>
      <xdr:col>41</xdr:col>
      <xdr:colOff>50800</xdr:colOff>
      <xdr:row>91</xdr:row>
      <xdr:rowOff>147746</xdr:rowOff>
    </xdr:to>
    <xdr:cxnSp macro="">
      <xdr:nvCxnSpPr>
        <xdr:cNvPr id="458" name="直線コネクタ 457"/>
        <xdr:cNvCxnSpPr/>
      </xdr:nvCxnSpPr>
      <xdr:spPr>
        <a:xfrm flipV="1">
          <a:off x="6972300" y="15654725"/>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94140</xdr:rowOff>
    </xdr:from>
    <xdr:to>
      <xdr:col>41</xdr:col>
      <xdr:colOff>101600</xdr:colOff>
      <xdr:row>97</xdr:row>
      <xdr:rowOff>24290</xdr:rowOff>
    </xdr:to>
    <xdr:sp macro="" textlink="">
      <xdr:nvSpPr>
        <xdr:cNvPr id="459" name="フローチャート: 判断 458"/>
        <xdr:cNvSpPr/>
      </xdr:nvSpPr>
      <xdr:spPr>
        <a:xfrm>
          <a:off x="78105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15417</xdr:rowOff>
    </xdr:from>
    <xdr:ext cx="534377" cy="259045"/>
    <xdr:sp macro="" textlink="">
      <xdr:nvSpPr>
        <xdr:cNvPr id="460" name="テキスト ボックス 459"/>
        <xdr:cNvSpPr txBox="1"/>
      </xdr:nvSpPr>
      <xdr:spPr>
        <a:xfrm>
          <a:off x="7594111" y="166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137038</xdr:rowOff>
    </xdr:from>
    <xdr:to>
      <xdr:col>36</xdr:col>
      <xdr:colOff>165100</xdr:colOff>
      <xdr:row>97</xdr:row>
      <xdr:rowOff>67188</xdr:rowOff>
    </xdr:to>
    <xdr:sp macro="" textlink="">
      <xdr:nvSpPr>
        <xdr:cNvPr id="461" name="フローチャート: 判断 460"/>
        <xdr:cNvSpPr/>
      </xdr:nvSpPr>
      <xdr:spPr>
        <a:xfrm>
          <a:off x="6921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58315</xdr:rowOff>
    </xdr:from>
    <xdr:ext cx="534377" cy="259045"/>
    <xdr:sp macro="" textlink="">
      <xdr:nvSpPr>
        <xdr:cNvPr id="462" name="テキスト ボックス 461"/>
        <xdr:cNvSpPr txBox="1"/>
      </xdr:nvSpPr>
      <xdr:spPr>
        <a:xfrm>
          <a:off x="6705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105496</xdr:rowOff>
    </xdr:from>
    <xdr:to>
      <xdr:col>55</xdr:col>
      <xdr:colOff>50800</xdr:colOff>
      <xdr:row>94</xdr:row>
      <xdr:rowOff>35646</xdr:rowOff>
    </xdr:to>
    <xdr:sp macro="" textlink="">
      <xdr:nvSpPr>
        <xdr:cNvPr id="468" name="楕円 467"/>
        <xdr:cNvSpPr/>
      </xdr:nvSpPr>
      <xdr:spPr>
        <a:xfrm>
          <a:off x="10426700" y="160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128373</xdr:rowOff>
    </xdr:from>
    <xdr:ext cx="599010" cy="259045"/>
    <xdr:sp macro="" textlink="">
      <xdr:nvSpPr>
        <xdr:cNvPr id="469" name="普通建設事業費 （ うち更新整備　）該当値テキスト"/>
        <xdr:cNvSpPr txBox="1"/>
      </xdr:nvSpPr>
      <xdr:spPr>
        <a:xfrm>
          <a:off x="10528300" y="1590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102233</xdr:rowOff>
    </xdr:from>
    <xdr:to>
      <xdr:col>50</xdr:col>
      <xdr:colOff>165100</xdr:colOff>
      <xdr:row>95</xdr:row>
      <xdr:rowOff>32383</xdr:rowOff>
    </xdr:to>
    <xdr:sp macro="" textlink="">
      <xdr:nvSpPr>
        <xdr:cNvPr id="470" name="楕円 469"/>
        <xdr:cNvSpPr/>
      </xdr:nvSpPr>
      <xdr:spPr>
        <a:xfrm>
          <a:off x="9588500" y="162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48910</xdr:rowOff>
    </xdr:from>
    <xdr:ext cx="534377" cy="259045"/>
    <xdr:sp macro="" textlink="">
      <xdr:nvSpPr>
        <xdr:cNvPr id="471" name="テキスト ボックス 470"/>
        <xdr:cNvSpPr txBox="1"/>
      </xdr:nvSpPr>
      <xdr:spPr>
        <a:xfrm>
          <a:off x="9372111" y="159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38505</xdr:rowOff>
    </xdr:from>
    <xdr:to>
      <xdr:col>46</xdr:col>
      <xdr:colOff>38100</xdr:colOff>
      <xdr:row>94</xdr:row>
      <xdr:rowOff>140105</xdr:rowOff>
    </xdr:to>
    <xdr:sp macro="" textlink="">
      <xdr:nvSpPr>
        <xdr:cNvPr id="472" name="楕円 471"/>
        <xdr:cNvSpPr/>
      </xdr:nvSpPr>
      <xdr:spPr>
        <a:xfrm>
          <a:off x="8699500" y="16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156632</xdr:rowOff>
    </xdr:from>
    <xdr:ext cx="599010" cy="259045"/>
    <xdr:sp macro="" textlink="">
      <xdr:nvSpPr>
        <xdr:cNvPr id="473" name="テキスト ボックス 472"/>
        <xdr:cNvSpPr txBox="1"/>
      </xdr:nvSpPr>
      <xdr:spPr>
        <a:xfrm>
          <a:off x="8450795" y="1593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1975</xdr:rowOff>
    </xdr:from>
    <xdr:to>
      <xdr:col>41</xdr:col>
      <xdr:colOff>101600</xdr:colOff>
      <xdr:row>91</xdr:row>
      <xdr:rowOff>103575</xdr:rowOff>
    </xdr:to>
    <xdr:sp macro="" textlink="">
      <xdr:nvSpPr>
        <xdr:cNvPr id="474" name="楕円 473"/>
        <xdr:cNvSpPr/>
      </xdr:nvSpPr>
      <xdr:spPr>
        <a:xfrm>
          <a:off x="7810500" y="15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120102</xdr:rowOff>
    </xdr:from>
    <xdr:ext cx="599010" cy="259045"/>
    <xdr:sp macro="" textlink="">
      <xdr:nvSpPr>
        <xdr:cNvPr id="475" name="テキスト ボックス 474"/>
        <xdr:cNvSpPr txBox="1"/>
      </xdr:nvSpPr>
      <xdr:spPr>
        <a:xfrm>
          <a:off x="7561795" y="1537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96946</xdr:rowOff>
    </xdr:from>
    <xdr:to>
      <xdr:col>36</xdr:col>
      <xdr:colOff>165100</xdr:colOff>
      <xdr:row>92</xdr:row>
      <xdr:rowOff>27096</xdr:rowOff>
    </xdr:to>
    <xdr:sp macro="" textlink="">
      <xdr:nvSpPr>
        <xdr:cNvPr id="476" name="楕円 475"/>
        <xdr:cNvSpPr/>
      </xdr:nvSpPr>
      <xdr:spPr>
        <a:xfrm>
          <a:off x="6921500" y="156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43623</xdr:rowOff>
    </xdr:from>
    <xdr:ext cx="599010" cy="259045"/>
    <xdr:sp macro="" textlink="">
      <xdr:nvSpPr>
        <xdr:cNvPr id="477" name="テキスト ボックス 476"/>
        <xdr:cNvSpPr txBox="1"/>
      </xdr:nvSpPr>
      <xdr:spPr>
        <a:xfrm>
          <a:off x="6672795" y="154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3" name="直線コネクタ 502"/>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06"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07" name="直線コネクタ 506"/>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56963</xdr:rowOff>
    </xdr:from>
    <xdr:to>
      <xdr:col>85</xdr:col>
      <xdr:colOff>127000</xdr:colOff>
      <xdr:row>39</xdr:row>
      <xdr:rowOff>98878</xdr:rowOff>
    </xdr:to>
    <xdr:cxnSp macro="">
      <xdr:nvCxnSpPr>
        <xdr:cNvPr id="508" name="直線コネクタ 507"/>
        <xdr:cNvCxnSpPr/>
      </xdr:nvCxnSpPr>
      <xdr:spPr>
        <a:xfrm>
          <a:off x="15481300" y="6743513"/>
          <a:ext cx="8382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09"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0" name="フローチャート: 判断 509"/>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56963</xdr:rowOff>
    </xdr:from>
    <xdr:to>
      <xdr:col>81</xdr:col>
      <xdr:colOff>50800</xdr:colOff>
      <xdr:row>39</xdr:row>
      <xdr:rowOff>98878</xdr:rowOff>
    </xdr:to>
    <xdr:cxnSp macro="">
      <xdr:nvCxnSpPr>
        <xdr:cNvPr id="511" name="直線コネクタ 510"/>
        <xdr:cNvCxnSpPr/>
      </xdr:nvCxnSpPr>
      <xdr:spPr>
        <a:xfrm flipV="1">
          <a:off x="14592300" y="6743513"/>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2" name="フローチャート: 判断 511"/>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3" name="テキスト ボックス 512"/>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8908</xdr:rowOff>
    </xdr:from>
    <xdr:to>
      <xdr:col>76</xdr:col>
      <xdr:colOff>114300</xdr:colOff>
      <xdr:row>39</xdr:row>
      <xdr:rowOff>98878</xdr:rowOff>
    </xdr:to>
    <xdr:cxnSp macro="">
      <xdr:nvCxnSpPr>
        <xdr:cNvPr id="514" name="直線コネクタ 513"/>
        <xdr:cNvCxnSpPr/>
      </xdr:nvCxnSpPr>
      <xdr:spPr>
        <a:xfrm>
          <a:off x="13703300" y="669545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5" name="フローチャート: 判断 514"/>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16" name="テキスト ボックス 515"/>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161499</xdr:rowOff>
    </xdr:from>
    <xdr:to>
      <xdr:col>71</xdr:col>
      <xdr:colOff>177800</xdr:colOff>
      <xdr:row>39</xdr:row>
      <xdr:rowOff>8908</xdr:rowOff>
    </xdr:to>
    <xdr:cxnSp macro="">
      <xdr:nvCxnSpPr>
        <xdr:cNvPr id="517" name="直線コネクタ 516"/>
        <xdr:cNvCxnSpPr/>
      </xdr:nvCxnSpPr>
      <xdr:spPr>
        <a:xfrm>
          <a:off x="12814300" y="667659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18" name="フローチャート: 判断 517"/>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19" name="テキスト ボックス 518"/>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0" name="フローチャート: 判断 519"/>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1" name="テキスト ボックス 520"/>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7" name="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6163</xdr:rowOff>
    </xdr:from>
    <xdr:to>
      <xdr:col>81</xdr:col>
      <xdr:colOff>101600</xdr:colOff>
      <xdr:row>39</xdr:row>
      <xdr:rowOff>107763</xdr:rowOff>
    </xdr:to>
    <xdr:sp macro="" textlink="">
      <xdr:nvSpPr>
        <xdr:cNvPr id="529" name="楕円 528"/>
        <xdr:cNvSpPr/>
      </xdr:nvSpPr>
      <xdr:spPr>
        <a:xfrm>
          <a:off x="15430500" y="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98890</xdr:rowOff>
    </xdr:from>
    <xdr:ext cx="469744" cy="259045"/>
    <xdr:sp macro="" textlink="">
      <xdr:nvSpPr>
        <xdr:cNvPr id="530" name="テキスト ボックス 529"/>
        <xdr:cNvSpPr txBox="1"/>
      </xdr:nvSpPr>
      <xdr:spPr>
        <a:xfrm>
          <a:off x="15246428" y="678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1" name="楕円 53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2" name="テキスト ボックス 53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129558</xdr:rowOff>
    </xdr:from>
    <xdr:to>
      <xdr:col>72</xdr:col>
      <xdr:colOff>38100</xdr:colOff>
      <xdr:row>39</xdr:row>
      <xdr:rowOff>59708</xdr:rowOff>
    </xdr:to>
    <xdr:sp macro="" textlink="">
      <xdr:nvSpPr>
        <xdr:cNvPr id="533" name="楕円 532"/>
        <xdr:cNvSpPr/>
      </xdr:nvSpPr>
      <xdr:spPr>
        <a:xfrm>
          <a:off x="13652500" y="66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76235</xdr:rowOff>
    </xdr:from>
    <xdr:ext cx="469744" cy="259045"/>
    <xdr:sp macro="" textlink="">
      <xdr:nvSpPr>
        <xdr:cNvPr id="534" name="テキスト ボックス 533"/>
        <xdr:cNvSpPr txBox="1"/>
      </xdr:nvSpPr>
      <xdr:spPr>
        <a:xfrm>
          <a:off x="13468428" y="64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110699</xdr:rowOff>
    </xdr:from>
    <xdr:to>
      <xdr:col>67</xdr:col>
      <xdr:colOff>101600</xdr:colOff>
      <xdr:row>39</xdr:row>
      <xdr:rowOff>40849</xdr:rowOff>
    </xdr:to>
    <xdr:sp macro="" textlink="">
      <xdr:nvSpPr>
        <xdr:cNvPr id="535" name="楕円 534"/>
        <xdr:cNvSpPr/>
      </xdr:nvSpPr>
      <xdr:spPr>
        <a:xfrm>
          <a:off x="12763500" y="66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57376</xdr:rowOff>
    </xdr:from>
    <xdr:ext cx="469744" cy="259045"/>
    <xdr:sp macro="" textlink="">
      <xdr:nvSpPr>
        <xdr:cNvPr id="536" name="テキスト ボックス 535"/>
        <xdr:cNvSpPr txBox="1"/>
      </xdr:nvSpPr>
      <xdr:spPr>
        <a:xfrm>
          <a:off x="12579428" y="64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0" name="テキスト ボックス 54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4" name="直線コネクタ 553"/>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5"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7"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8" name="直線コネクタ 55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9" name="直線コネクタ 558"/>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0"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1" name="フローチャート: 判断 560"/>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2" name="直線コネクタ 561"/>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3" name="フローチャート: 判断 562"/>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4" name="テキスト ボックス 563"/>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5" name="直線コネクタ 564"/>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66" name="フローチャート: 判断 565"/>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67" name="テキスト ボックス 566"/>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8" name="直線コネクタ 567"/>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9" name="フローチャート: 判断 568"/>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0" name="テキスト ボックス 569"/>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1" name="フローチャート: 判断 570"/>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2" name="テキスト ボックス 571"/>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楕円 577"/>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9"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0" name="楕円 579"/>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2" name="楕円 581"/>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3" name="テキスト ボックス 582"/>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4" name="楕円 583"/>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5" name="テキスト ボックス 584"/>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6" name="楕円 585"/>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87" name="テキスト ボックス 586"/>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3" name="直線コネクタ 612"/>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4"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5" name="直線コネクタ 614"/>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16"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17" name="直線コネクタ 616"/>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20975</xdr:rowOff>
    </xdr:from>
    <xdr:to>
      <xdr:col>85</xdr:col>
      <xdr:colOff>127000</xdr:colOff>
      <xdr:row>77</xdr:row>
      <xdr:rowOff>73374</xdr:rowOff>
    </xdr:to>
    <xdr:cxnSp macro="">
      <xdr:nvCxnSpPr>
        <xdr:cNvPr id="618" name="直線コネクタ 617"/>
        <xdr:cNvCxnSpPr/>
      </xdr:nvCxnSpPr>
      <xdr:spPr>
        <a:xfrm flipV="1">
          <a:off x="15481300" y="13222625"/>
          <a:ext cx="838200" cy="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19"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0" name="フローチャート: 判断 619"/>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73135</xdr:rowOff>
    </xdr:from>
    <xdr:to>
      <xdr:col>81</xdr:col>
      <xdr:colOff>50800</xdr:colOff>
      <xdr:row>77</xdr:row>
      <xdr:rowOff>73374</xdr:rowOff>
    </xdr:to>
    <xdr:cxnSp macro="">
      <xdr:nvCxnSpPr>
        <xdr:cNvPr id="621" name="直線コネクタ 620"/>
        <xdr:cNvCxnSpPr/>
      </xdr:nvCxnSpPr>
      <xdr:spPr>
        <a:xfrm>
          <a:off x="14592300" y="13274785"/>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2" name="フローチャート: 判断 621"/>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3" name="テキスト ボックス 622"/>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73135</xdr:rowOff>
    </xdr:from>
    <xdr:to>
      <xdr:col>76</xdr:col>
      <xdr:colOff>114300</xdr:colOff>
      <xdr:row>77</xdr:row>
      <xdr:rowOff>73458</xdr:rowOff>
    </xdr:to>
    <xdr:cxnSp macro="">
      <xdr:nvCxnSpPr>
        <xdr:cNvPr id="624" name="直線コネクタ 623"/>
        <xdr:cNvCxnSpPr/>
      </xdr:nvCxnSpPr>
      <xdr:spPr>
        <a:xfrm flipV="1">
          <a:off x="13703300" y="13274785"/>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5" name="フローチャート: 判断 624"/>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26" name="テキスト ボックス 625"/>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73458</xdr:rowOff>
    </xdr:from>
    <xdr:to>
      <xdr:col>71</xdr:col>
      <xdr:colOff>177800</xdr:colOff>
      <xdr:row>77</xdr:row>
      <xdr:rowOff>85319</xdr:rowOff>
    </xdr:to>
    <xdr:cxnSp macro="">
      <xdr:nvCxnSpPr>
        <xdr:cNvPr id="627" name="直線コネクタ 626"/>
        <xdr:cNvCxnSpPr/>
      </xdr:nvCxnSpPr>
      <xdr:spPr>
        <a:xfrm flipV="1">
          <a:off x="12814300" y="13275108"/>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28" name="フローチャート: 判断 627"/>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29" name="テキスト ボックス 628"/>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0" name="フローチャート: 判断 629"/>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1" name="テキスト ボックス 630"/>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141625</xdr:rowOff>
    </xdr:from>
    <xdr:to>
      <xdr:col>85</xdr:col>
      <xdr:colOff>177800</xdr:colOff>
      <xdr:row>77</xdr:row>
      <xdr:rowOff>71775</xdr:rowOff>
    </xdr:to>
    <xdr:sp macro="" textlink="">
      <xdr:nvSpPr>
        <xdr:cNvPr id="637" name="楕円 636"/>
        <xdr:cNvSpPr/>
      </xdr:nvSpPr>
      <xdr:spPr>
        <a:xfrm>
          <a:off x="16268700" y="1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164502</xdr:rowOff>
    </xdr:from>
    <xdr:ext cx="599010" cy="259045"/>
    <xdr:sp macro="" textlink="">
      <xdr:nvSpPr>
        <xdr:cNvPr id="638" name="公債費該当値テキスト"/>
        <xdr:cNvSpPr txBox="1"/>
      </xdr:nvSpPr>
      <xdr:spPr>
        <a:xfrm>
          <a:off x="16370300" y="1302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22574</xdr:rowOff>
    </xdr:from>
    <xdr:to>
      <xdr:col>81</xdr:col>
      <xdr:colOff>101600</xdr:colOff>
      <xdr:row>77</xdr:row>
      <xdr:rowOff>124174</xdr:rowOff>
    </xdr:to>
    <xdr:sp macro="" textlink="">
      <xdr:nvSpPr>
        <xdr:cNvPr id="639" name="楕円 638"/>
        <xdr:cNvSpPr/>
      </xdr:nvSpPr>
      <xdr:spPr>
        <a:xfrm>
          <a:off x="15430500" y="132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140701</xdr:rowOff>
    </xdr:from>
    <xdr:ext cx="599010" cy="259045"/>
    <xdr:sp macro="" textlink="">
      <xdr:nvSpPr>
        <xdr:cNvPr id="640" name="テキスト ボックス 639"/>
        <xdr:cNvSpPr txBox="1"/>
      </xdr:nvSpPr>
      <xdr:spPr>
        <a:xfrm>
          <a:off x="15181795" y="129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22335</xdr:rowOff>
    </xdr:from>
    <xdr:to>
      <xdr:col>76</xdr:col>
      <xdr:colOff>165100</xdr:colOff>
      <xdr:row>77</xdr:row>
      <xdr:rowOff>123935</xdr:rowOff>
    </xdr:to>
    <xdr:sp macro="" textlink="">
      <xdr:nvSpPr>
        <xdr:cNvPr id="641" name="楕円 640"/>
        <xdr:cNvSpPr/>
      </xdr:nvSpPr>
      <xdr:spPr>
        <a:xfrm>
          <a:off x="14541500" y="132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140462</xdr:rowOff>
    </xdr:from>
    <xdr:ext cx="599010" cy="259045"/>
    <xdr:sp macro="" textlink="">
      <xdr:nvSpPr>
        <xdr:cNvPr id="642" name="テキスト ボックス 641"/>
        <xdr:cNvSpPr txBox="1"/>
      </xdr:nvSpPr>
      <xdr:spPr>
        <a:xfrm>
          <a:off x="14292795" y="1299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22658</xdr:rowOff>
    </xdr:from>
    <xdr:to>
      <xdr:col>72</xdr:col>
      <xdr:colOff>38100</xdr:colOff>
      <xdr:row>77</xdr:row>
      <xdr:rowOff>124258</xdr:rowOff>
    </xdr:to>
    <xdr:sp macro="" textlink="">
      <xdr:nvSpPr>
        <xdr:cNvPr id="643" name="楕円 642"/>
        <xdr:cNvSpPr/>
      </xdr:nvSpPr>
      <xdr:spPr>
        <a:xfrm>
          <a:off x="13652500" y="132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140785</xdr:rowOff>
    </xdr:from>
    <xdr:ext cx="599010" cy="259045"/>
    <xdr:sp macro="" textlink="">
      <xdr:nvSpPr>
        <xdr:cNvPr id="644" name="テキスト ボックス 643"/>
        <xdr:cNvSpPr txBox="1"/>
      </xdr:nvSpPr>
      <xdr:spPr>
        <a:xfrm>
          <a:off x="13403795" y="129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34519</xdr:rowOff>
    </xdr:from>
    <xdr:to>
      <xdr:col>67</xdr:col>
      <xdr:colOff>101600</xdr:colOff>
      <xdr:row>77</xdr:row>
      <xdr:rowOff>136119</xdr:rowOff>
    </xdr:to>
    <xdr:sp macro="" textlink="">
      <xdr:nvSpPr>
        <xdr:cNvPr id="645" name="楕円 644"/>
        <xdr:cNvSpPr/>
      </xdr:nvSpPr>
      <xdr:spPr>
        <a:xfrm>
          <a:off x="12763500" y="132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152646</xdr:rowOff>
    </xdr:from>
    <xdr:ext cx="599010" cy="259045"/>
    <xdr:sp macro="" textlink="">
      <xdr:nvSpPr>
        <xdr:cNvPr id="646" name="テキスト ボックス 645"/>
        <xdr:cNvSpPr txBox="1"/>
      </xdr:nvSpPr>
      <xdr:spPr>
        <a:xfrm>
          <a:off x="12514795" y="130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68" name="直線コネクタ 667"/>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69"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0" name="直線コネクタ 669"/>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1"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2" name="直線コネクタ 671"/>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110041</xdr:rowOff>
    </xdr:from>
    <xdr:to>
      <xdr:col>85</xdr:col>
      <xdr:colOff>127000</xdr:colOff>
      <xdr:row>98</xdr:row>
      <xdr:rowOff>126825</xdr:rowOff>
    </xdr:to>
    <xdr:cxnSp macro="">
      <xdr:nvCxnSpPr>
        <xdr:cNvPr id="673" name="直線コネクタ 672"/>
        <xdr:cNvCxnSpPr/>
      </xdr:nvCxnSpPr>
      <xdr:spPr>
        <a:xfrm flipV="1">
          <a:off x="15481300" y="16912141"/>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4"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5" name="フローチャート: 判断 674"/>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126825</xdr:rowOff>
    </xdr:from>
    <xdr:to>
      <xdr:col>81</xdr:col>
      <xdr:colOff>50800</xdr:colOff>
      <xdr:row>98</xdr:row>
      <xdr:rowOff>128516</xdr:rowOff>
    </xdr:to>
    <xdr:cxnSp macro="">
      <xdr:nvCxnSpPr>
        <xdr:cNvPr id="676" name="直線コネクタ 675"/>
        <xdr:cNvCxnSpPr/>
      </xdr:nvCxnSpPr>
      <xdr:spPr>
        <a:xfrm flipV="1">
          <a:off x="14592300" y="1692892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77" name="フローチャート: 判断 676"/>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78" name="テキスト ボックス 677"/>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128516</xdr:rowOff>
    </xdr:from>
    <xdr:to>
      <xdr:col>76</xdr:col>
      <xdr:colOff>114300</xdr:colOff>
      <xdr:row>98</xdr:row>
      <xdr:rowOff>132504</xdr:rowOff>
    </xdr:to>
    <xdr:cxnSp macro="">
      <xdr:nvCxnSpPr>
        <xdr:cNvPr id="679" name="直線コネクタ 678"/>
        <xdr:cNvCxnSpPr/>
      </xdr:nvCxnSpPr>
      <xdr:spPr>
        <a:xfrm flipV="1">
          <a:off x="13703300" y="16930616"/>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0" name="フローチャート: 判断 679"/>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1" name="テキスト ボックス 680"/>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117416</xdr:rowOff>
    </xdr:from>
    <xdr:to>
      <xdr:col>71</xdr:col>
      <xdr:colOff>177800</xdr:colOff>
      <xdr:row>98</xdr:row>
      <xdr:rowOff>132504</xdr:rowOff>
    </xdr:to>
    <xdr:cxnSp macro="">
      <xdr:nvCxnSpPr>
        <xdr:cNvPr id="682" name="直線コネクタ 681"/>
        <xdr:cNvCxnSpPr/>
      </xdr:nvCxnSpPr>
      <xdr:spPr>
        <a:xfrm>
          <a:off x="12814300" y="1691951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3" name="フローチャート: 判断 682"/>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4" name="テキスト ボックス 683"/>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5" name="フローチャート: 判断 684"/>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86" name="テキスト ボックス 685"/>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59241</xdr:rowOff>
    </xdr:from>
    <xdr:to>
      <xdr:col>85</xdr:col>
      <xdr:colOff>177800</xdr:colOff>
      <xdr:row>98</xdr:row>
      <xdr:rowOff>160841</xdr:rowOff>
    </xdr:to>
    <xdr:sp macro="" textlink="">
      <xdr:nvSpPr>
        <xdr:cNvPr id="692" name="楕円 691"/>
        <xdr:cNvSpPr/>
      </xdr:nvSpPr>
      <xdr:spPr>
        <a:xfrm>
          <a:off x="16268700" y="16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145618</xdr:rowOff>
    </xdr:from>
    <xdr:ext cx="469744" cy="259045"/>
    <xdr:sp macro="" textlink="">
      <xdr:nvSpPr>
        <xdr:cNvPr id="693" name="積立金該当値テキスト"/>
        <xdr:cNvSpPr txBox="1"/>
      </xdr:nvSpPr>
      <xdr:spPr>
        <a:xfrm>
          <a:off x="16370300" y="1677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76025</xdr:rowOff>
    </xdr:from>
    <xdr:to>
      <xdr:col>81</xdr:col>
      <xdr:colOff>101600</xdr:colOff>
      <xdr:row>99</xdr:row>
      <xdr:rowOff>6175</xdr:rowOff>
    </xdr:to>
    <xdr:sp macro="" textlink="">
      <xdr:nvSpPr>
        <xdr:cNvPr id="694" name="楕円 693"/>
        <xdr:cNvSpPr/>
      </xdr:nvSpPr>
      <xdr:spPr>
        <a:xfrm>
          <a:off x="15430500" y="168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168752</xdr:rowOff>
    </xdr:from>
    <xdr:ext cx="469744" cy="259045"/>
    <xdr:sp macro="" textlink="">
      <xdr:nvSpPr>
        <xdr:cNvPr id="695" name="テキスト ボックス 694"/>
        <xdr:cNvSpPr txBox="1"/>
      </xdr:nvSpPr>
      <xdr:spPr>
        <a:xfrm>
          <a:off x="15246428" y="1697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77716</xdr:rowOff>
    </xdr:from>
    <xdr:to>
      <xdr:col>76</xdr:col>
      <xdr:colOff>165100</xdr:colOff>
      <xdr:row>99</xdr:row>
      <xdr:rowOff>7866</xdr:rowOff>
    </xdr:to>
    <xdr:sp macro="" textlink="">
      <xdr:nvSpPr>
        <xdr:cNvPr id="696" name="楕円 695"/>
        <xdr:cNvSpPr/>
      </xdr:nvSpPr>
      <xdr:spPr>
        <a:xfrm>
          <a:off x="14541500" y="168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170443</xdr:rowOff>
    </xdr:from>
    <xdr:ext cx="469744" cy="259045"/>
    <xdr:sp macro="" textlink="">
      <xdr:nvSpPr>
        <xdr:cNvPr id="697" name="テキスト ボックス 696"/>
        <xdr:cNvSpPr txBox="1"/>
      </xdr:nvSpPr>
      <xdr:spPr>
        <a:xfrm>
          <a:off x="14357428" y="169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81704</xdr:rowOff>
    </xdr:from>
    <xdr:to>
      <xdr:col>72</xdr:col>
      <xdr:colOff>38100</xdr:colOff>
      <xdr:row>99</xdr:row>
      <xdr:rowOff>11854</xdr:rowOff>
    </xdr:to>
    <xdr:sp macro="" textlink="">
      <xdr:nvSpPr>
        <xdr:cNvPr id="698" name="楕円 697"/>
        <xdr:cNvSpPr/>
      </xdr:nvSpPr>
      <xdr:spPr>
        <a:xfrm>
          <a:off x="13652500" y="168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2981</xdr:rowOff>
    </xdr:from>
    <xdr:ext cx="469744" cy="259045"/>
    <xdr:sp macro="" textlink="">
      <xdr:nvSpPr>
        <xdr:cNvPr id="699" name="テキスト ボックス 698"/>
        <xdr:cNvSpPr txBox="1"/>
      </xdr:nvSpPr>
      <xdr:spPr>
        <a:xfrm>
          <a:off x="13468428" y="1697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66616</xdr:rowOff>
    </xdr:from>
    <xdr:to>
      <xdr:col>67</xdr:col>
      <xdr:colOff>101600</xdr:colOff>
      <xdr:row>98</xdr:row>
      <xdr:rowOff>168216</xdr:rowOff>
    </xdr:to>
    <xdr:sp macro="" textlink="">
      <xdr:nvSpPr>
        <xdr:cNvPr id="700" name="楕円 699"/>
        <xdr:cNvSpPr/>
      </xdr:nvSpPr>
      <xdr:spPr>
        <a:xfrm>
          <a:off x="12763500" y="168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159343</xdr:rowOff>
    </xdr:from>
    <xdr:ext cx="469744" cy="259045"/>
    <xdr:sp macro="" textlink="">
      <xdr:nvSpPr>
        <xdr:cNvPr id="701" name="テキスト ボックス 700"/>
        <xdr:cNvSpPr txBox="1"/>
      </xdr:nvSpPr>
      <xdr:spPr>
        <a:xfrm>
          <a:off x="12579428" y="1696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3" name="直線コネクタ 722"/>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26"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27" name="直線コネクタ 726"/>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125253</xdr:rowOff>
    </xdr:from>
    <xdr:to>
      <xdr:col>116</xdr:col>
      <xdr:colOff>63500</xdr:colOff>
      <xdr:row>38</xdr:row>
      <xdr:rowOff>139700</xdr:rowOff>
    </xdr:to>
    <xdr:cxnSp macro="">
      <xdr:nvCxnSpPr>
        <xdr:cNvPr id="728" name="直線コネクタ 727"/>
        <xdr:cNvCxnSpPr/>
      </xdr:nvCxnSpPr>
      <xdr:spPr>
        <a:xfrm>
          <a:off x="21323300" y="6640353"/>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29"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0" name="フローチャート: 判断 729"/>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125253</xdr:rowOff>
    </xdr:from>
    <xdr:to>
      <xdr:col>111</xdr:col>
      <xdr:colOff>177800</xdr:colOff>
      <xdr:row>38</xdr:row>
      <xdr:rowOff>139700</xdr:rowOff>
    </xdr:to>
    <xdr:cxnSp macro="">
      <xdr:nvCxnSpPr>
        <xdr:cNvPr id="731" name="直線コネクタ 730"/>
        <xdr:cNvCxnSpPr/>
      </xdr:nvCxnSpPr>
      <xdr:spPr>
        <a:xfrm flipV="1">
          <a:off x="20434300" y="6640353"/>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2" name="フローチャート: 判断 731"/>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3" name="テキスト ボックス 732"/>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132385</xdr:rowOff>
    </xdr:from>
    <xdr:to>
      <xdr:col>107</xdr:col>
      <xdr:colOff>50800</xdr:colOff>
      <xdr:row>38</xdr:row>
      <xdr:rowOff>139700</xdr:rowOff>
    </xdr:to>
    <xdr:cxnSp macro="">
      <xdr:nvCxnSpPr>
        <xdr:cNvPr id="734" name="直線コネクタ 733"/>
        <xdr:cNvCxnSpPr/>
      </xdr:nvCxnSpPr>
      <xdr:spPr>
        <a:xfrm>
          <a:off x="19545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5" name="フローチャート: 判断 734"/>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36" name="テキスト ボックス 735"/>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132385</xdr:rowOff>
    </xdr:from>
    <xdr:to>
      <xdr:col>102</xdr:col>
      <xdr:colOff>114300</xdr:colOff>
      <xdr:row>38</xdr:row>
      <xdr:rowOff>135448</xdr:rowOff>
    </xdr:to>
    <xdr:cxnSp macro="">
      <xdr:nvCxnSpPr>
        <xdr:cNvPr id="737" name="直線コネクタ 736"/>
        <xdr:cNvCxnSpPr/>
      </xdr:nvCxnSpPr>
      <xdr:spPr>
        <a:xfrm flipV="1">
          <a:off x="18656300" y="664748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38" name="フローチャート: 判断 737"/>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39" name="テキスト ボックス 738"/>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0" name="フローチャート: 判断 739"/>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1" name="テキスト ボックス 740"/>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74453</xdr:rowOff>
    </xdr:from>
    <xdr:to>
      <xdr:col>112</xdr:col>
      <xdr:colOff>38100</xdr:colOff>
      <xdr:row>39</xdr:row>
      <xdr:rowOff>4603</xdr:rowOff>
    </xdr:to>
    <xdr:sp macro="" textlink="">
      <xdr:nvSpPr>
        <xdr:cNvPr id="749" name="楕円 748"/>
        <xdr:cNvSpPr/>
      </xdr:nvSpPr>
      <xdr:spPr>
        <a:xfrm>
          <a:off x="21272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167180</xdr:rowOff>
    </xdr:from>
    <xdr:ext cx="378565" cy="259045"/>
    <xdr:sp macro="" textlink="">
      <xdr:nvSpPr>
        <xdr:cNvPr id="750" name="テキスト ボックス 749"/>
        <xdr:cNvSpPr txBox="1"/>
      </xdr:nvSpPr>
      <xdr:spPr>
        <a:xfrm>
          <a:off x="21134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81585</xdr:rowOff>
    </xdr:from>
    <xdr:to>
      <xdr:col>102</xdr:col>
      <xdr:colOff>165100</xdr:colOff>
      <xdr:row>39</xdr:row>
      <xdr:rowOff>11735</xdr:rowOff>
    </xdr:to>
    <xdr:sp macro="" textlink="">
      <xdr:nvSpPr>
        <xdr:cNvPr id="753" name="楕円 752"/>
        <xdr:cNvSpPr/>
      </xdr:nvSpPr>
      <xdr:spPr>
        <a:xfrm>
          <a:off x="19494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2862</xdr:rowOff>
    </xdr:from>
    <xdr:ext cx="378565" cy="259045"/>
    <xdr:sp macro="" textlink="">
      <xdr:nvSpPr>
        <xdr:cNvPr id="754" name="テキスト ボックス 753"/>
        <xdr:cNvSpPr txBox="1"/>
      </xdr:nvSpPr>
      <xdr:spPr>
        <a:xfrm>
          <a:off x="19356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84648</xdr:rowOff>
    </xdr:from>
    <xdr:to>
      <xdr:col>98</xdr:col>
      <xdr:colOff>38100</xdr:colOff>
      <xdr:row>39</xdr:row>
      <xdr:rowOff>14798</xdr:rowOff>
    </xdr:to>
    <xdr:sp macro="" textlink="">
      <xdr:nvSpPr>
        <xdr:cNvPr id="755" name="楕円 754"/>
        <xdr:cNvSpPr/>
      </xdr:nvSpPr>
      <xdr:spPr>
        <a:xfrm>
          <a:off x="18605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5925</xdr:rowOff>
    </xdr:from>
    <xdr:ext cx="313932" cy="259045"/>
    <xdr:sp macro="" textlink="">
      <xdr:nvSpPr>
        <xdr:cNvPr id="756" name="テキスト ボックス 755"/>
        <xdr:cNvSpPr txBox="1"/>
      </xdr:nvSpPr>
      <xdr:spPr>
        <a:xfrm>
          <a:off x="18499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2" name="直線コネクタ 781"/>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5"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86" name="直線コネクタ 785"/>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143848</xdr:rowOff>
    </xdr:from>
    <xdr:to>
      <xdr:col>116</xdr:col>
      <xdr:colOff>63500</xdr:colOff>
      <xdr:row>56</xdr:row>
      <xdr:rowOff>3454</xdr:rowOff>
    </xdr:to>
    <xdr:cxnSp macro="">
      <xdr:nvCxnSpPr>
        <xdr:cNvPr id="787" name="直線コネクタ 786"/>
        <xdr:cNvCxnSpPr/>
      </xdr:nvCxnSpPr>
      <xdr:spPr>
        <a:xfrm>
          <a:off x="21323300" y="9230698"/>
          <a:ext cx="838200" cy="3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88"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89" name="フローチャート: 判断 788"/>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143848</xdr:rowOff>
    </xdr:from>
    <xdr:to>
      <xdr:col>111</xdr:col>
      <xdr:colOff>177800</xdr:colOff>
      <xdr:row>55</xdr:row>
      <xdr:rowOff>168863</xdr:rowOff>
    </xdr:to>
    <xdr:cxnSp macro="">
      <xdr:nvCxnSpPr>
        <xdr:cNvPr id="790" name="直線コネクタ 789"/>
        <xdr:cNvCxnSpPr/>
      </xdr:nvCxnSpPr>
      <xdr:spPr>
        <a:xfrm flipV="1">
          <a:off x="20434300" y="9230698"/>
          <a:ext cx="889000" cy="36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1" name="フローチャート: 判断 790"/>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2" name="テキスト ボックス 791"/>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168863</xdr:rowOff>
    </xdr:from>
    <xdr:to>
      <xdr:col>107</xdr:col>
      <xdr:colOff>50800</xdr:colOff>
      <xdr:row>56</xdr:row>
      <xdr:rowOff>6557</xdr:rowOff>
    </xdr:to>
    <xdr:cxnSp macro="">
      <xdr:nvCxnSpPr>
        <xdr:cNvPr id="793" name="直線コネクタ 792"/>
        <xdr:cNvCxnSpPr/>
      </xdr:nvCxnSpPr>
      <xdr:spPr>
        <a:xfrm flipV="1">
          <a:off x="19545300" y="959861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4" name="フローチャート: 判断 793"/>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5" name="テキスト ボックス 794"/>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1364</xdr:rowOff>
    </xdr:from>
    <xdr:to>
      <xdr:col>102</xdr:col>
      <xdr:colOff>114300</xdr:colOff>
      <xdr:row>56</xdr:row>
      <xdr:rowOff>6557</xdr:rowOff>
    </xdr:to>
    <xdr:cxnSp macro="">
      <xdr:nvCxnSpPr>
        <xdr:cNvPr id="796" name="直線コネクタ 795"/>
        <xdr:cNvCxnSpPr/>
      </xdr:nvCxnSpPr>
      <xdr:spPr>
        <a:xfrm>
          <a:off x="18656300" y="9602564"/>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797" name="フローチャート: 判断 796"/>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798" name="テキスト ボックス 797"/>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799" name="フローチャート: 判断 798"/>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0" name="テキスト ボックス 799"/>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124104</xdr:rowOff>
    </xdr:from>
    <xdr:to>
      <xdr:col>116</xdr:col>
      <xdr:colOff>114300</xdr:colOff>
      <xdr:row>56</xdr:row>
      <xdr:rowOff>54254</xdr:rowOff>
    </xdr:to>
    <xdr:sp macro="" textlink="">
      <xdr:nvSpPr>
        <xdr:cNvPr id="806" name="楕円 805"/>
        <xdr:cNvSpPr/>
      </xdr:nvSpPr>
      <xdr:spPr>
        <a:xfrm>
          <a:off x="221107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146981</xdr:rowOff>
    </xdr:from>
    <xdr:ext cx="534377" cy="259045"/>
    <xdr:sp macro="" textlink="">
      <xdr:nvSpPr>
        <xdr:cNvPr id="807" name="貸付金該当値テキスト"/>
        <xdr:cNvSpPr txBox="1"/>
      </xdr:nvSpPr>
      <xdr:spPr>
        <a:xfrm>
          <a:off x="22212300" y="94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93048</xdr:rowOff>
    </xdr:from>
    <xdr:to>
      <xdr:col>112</xdr:col>
      <xdr:colOff>38100</xdr:colOff>
      <xdr:row>54</xdr:row>
      <xdr:rowOff>23198</xdr:rowOff>
    </xdr:to>
    <xdr:sp macro="" textlink="">
      <xdr:nvSpPr>
        <xdr:cNvPr id="808" name="楕円 807"/>
        <xdr:cNvSpPr/>
      </xdr:nvSpPr>
      <xdr:spPr>
        <a:xfrm>
          <a:off x="21272500" y="9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39725</xdr:rowOff>
    </xdr:from>
    <xdr:ext cx="534377" cy="259045"/>
    <xdr:sp macro="" textlink="">
      <xdr:nvSpPr>
        <xdr:cNvPr id="809" name="テキスト ボックス 808"/>
        <xdr:cNvSpPr txBox="1"/>
      </xdr:nvSpPr>
      <xdr:spPr>
        <a:xfrm>
          <a:off x="21056111" y="89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118063</xdr:rowOff>
    </xdr:from>
    <xdr:to>
      <xdr:col>107</xdr:col>
      <xdr:colOff>101600</xdr:colOff>
      <xdr:row>56</xdr:row>
      <xdr:rowOff>48213</xdr:rowOff>
    </xdr:to>
    <xdr:sp macro="" textlink="">
      <xdr:nvSpPr>
        <xdr:cNvPr id="810" name="楕円 809"/>
        <xdr:cNvSpPr/>
      </xdr:nvSpPr>
      <xdr:spPr>
        <a:xfrm>
          <a:off x="20383500" y="95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64740</xdr:rowOff>
    </xdr:from>
    <xdr:ext cx="534377" cy="259045"/>
    <xdr:sp macro="" textlink="">
      <xdr:nvSpPr>
        <xdr:cNvPr id="811" name="テキスト ボックス 810"/>
        <xdr:cNvSpPr txBox="1"/>
      </xdr:nvSpPr>
      <xdr:spPr>
        <a:xfrm>
          <a:off x="20167111" y="93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127207</xdr:rowOff>
    </xdr:from>
    <xdr:to>
      <xdr:col>102</xdr:col>
      <xdr:colOff>165100</xdr:colOff>
      <xdr:row>56</xdr:row>
      <xdr:rowOff>57357</xdr:rowOff>
    </xdr:to>
    <xdr:sp macro="" textlink="">
      <xdr:nvSpPr>
        <xdr:cNvPr id="812" name="楕円 811"/>
        <xdr:cNvSpPr/>
      </xdr:nvSpPr>
      <xdr:spPr>
        <a:xfrm>
          <a:off x="19494500" y="95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73884</xdr:rowOff>
    </xdr:from>
    <xdr:ext cx="534377" cy="259045"/>
    <xdr:sp macro="" textlink="">
      <xdr:nvSpPr>
        <xdr:cNvPr id="813" name="テキスト ボックス 812"/>
        <xdr:cNvSpPr txBox="1"/>
      </xdr:nvSpPr>
      <xdr:spPr>
        <a:xfrm>
          <a:off x="19278111" y="93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122014</xdr:rowOff>
    </xdr:from>
    <xdr:to>
      <xdr:col>98</xdr:col>
      <xdr:colOff>38100</xdr:colOff>
      <xdr:row>56</xdr:row>
      <xdr:rowOff>52164</xdr:rowOff>
    </xdr:to>
    <xdr:sp macro="" textlink="">
      <xdr:nvSpPr>
        <xdr:cNvPr id="814" name="楕円 813"/>
        <xdr:cNvSpPr/>
      </xdr:nvSpPr>
      <xdr:spPr>
        <a:xfrm>
          <a:off x="18605500" y="95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68691</xdr:rowOff>
    </xdr:from>
    <xdr:ext cx="534377" cy="259045"/>
    <xdr:sp macro="" textlink="">
      <xdr:nvSpPr>
        <xdr:cNvPr id="815" name="テキスト ボックス 814"/>
        <xdr:cNvSpPr txBox="1"/>
      </xdr:nvSpPr>
      <xdr:spPr>
        <a:xfrm>
          <a:off x="18389111" y="93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2" name="直線コネクタ 841"/>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3"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4" name="直線コネクタ 843"/>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5"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46" name="直線コネクタ 845"/>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32634</xdr:rowOff>
    </xdr:from>
    <xdr:to>
      <xdr:col>116</xdr:col>
      <xdr:colOff>63500</xdr:colOff>
      <xdr:row>73</xdr:row>
      <xdr:rowOff>119045</xdr:rowOff>
    </xdr:to>
    <xdr:cxnSp macro="">
      <xdr:nvCxnSpPr>
        <xdr:cNvPr id="847" name="直線コネクタ 846"/>
        <xdr:cNvCxnSpPr/>
      </xdr:nvCxnSpPr>
      <xdr:spPr>
        <a:xfrm flipV="1">
          <a:off x="21323300" y="12548484"/>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48"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49" name="フローチャート: 判断 848"/>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119045</xdr:rowOff>
    </xdr:from>
    <xdr:to>
      <xdr:col>111</xdr:col>
      <xdr:colOff>177800</xdr:colOff>
      <xdr:row>73</xdr:row>
      <xdr:rowOff>137234</xdr:rowOff>
    </xdr:to>
    <xdr:cxnSp macro="">
      <xdr:nvCxnSpPr>
        <xdr:cNvPr id="850" name="直線コネクタ 849"/>
        <xdr:cNvCxnSpPr/>
      </xdr:nvCxnSpPr>
      <xdr:spPr>
        <a:xfrm flipV="1">
          <a:off x="20434300" y="12634895"/>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1" name="フローチャート: 判断 850"/>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2" name="テキスト ボックス 851"/>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137234</xdr:rowOff>
    </xdr:from>
    <xdr:to>
      <xdr:col>107</xdr:col>
      <xdr:colOff>50800</xdr:colOff>
      <xdr:row>73</xdr:row>
      <xdr:rowOff>137626</xdr:rowOff>
    </xdr:to>
    <xdr:cxnSp macro="">
      <xdr:nvCxnSpPr>
        <xdr:cNvPr id="853" name="直線コネクタ 852"/>
        <xdr:cNvCxnSpPr/>
      </xdr:nvCxnSpPr>
      <xdr:spPr>
        <a:xfrm flipV="1">
          <a:off x="19545300" y="1265308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4" name="フローチャート: 判断 853"/>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5" name="テキスト ボックス 854"/>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137626</xdr:rowOff>
    </xdr:from>
    <xdr:to>
      <xdr:col>102</xdr:col>
      <xdr:colOff>114300</xdr:colOff>
      <xdr:row>74</xdr:row>
      <xdr:rowOff>26722</xdr:rowOff>
    </xdr:to>
    <xdr:cxnSp macro="">
      <xdr:nvCxnSpPr>
        <xdr:cNvPr id="856" name="直線コネクタ 855"/>
        <xdr:cNvCxnSpPr/>
      </xdr:nvCxnSpPr>
      <xdr:spPr>
        <a:xfrm flipV="1">
          <a:off x="18656300" y="12653476"/>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57" name="フローチャート: 判断 856"/>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58" name="テキスト ボックス 857"/>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59" name="フローチャート: 判断 858"/>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0" name="テキスト ボックス 859"/>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153284</xdr:rowOff>
    </xdr:from>
    <xdr:to>
      <xdr:col>116</xdr:col>
      <xdr:colOff>114300</xdr:colOff>
      <xdr:row>73</xdr:row>
      <xdr:rowOff>83434</xdr:rowOff>
    </xdr:to>
    <xdr:sp macro="" textlink="">
      <xdr:nvSpPr>
        <xdr:cNvPr id="866" name="楕円 865"/>
        <xdr:cNvSpPr/>
      </xdr:nvSpPr>
      <xdr:spPr>
        <a:xfrm>
          <a:off x="22110700" y="124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4711</xdr:rowOff>
    </xdr:from>
    <xdr:ext cx="534377" cy="259045"/>
    <xdr:sp macro="" textlink="">
      <xdr:nvSpPr>
        <xdr:cNvPr id="867" name="繰出金該当値テキスト"/>
        <xdr:cNvSpPr txBox="1"/>
      </xdr:nvSpPr>
      <xdr:spPr>
        <a:xfrm>
          <a:off x="22212300" y="123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68245</xdr:rowOff>
    </xdr:from>
    <xdr:to>
      <xdr:col>112</xdr:col>
      <xdr:colOff>38100</xdr:colOff>
      <xdr:row>73</xdr:row>
      <xdr:rowOff>169845</xdr:rowOff>
    </xdr:to>
    <xdr:sp macro="" textlink="">
      <xdr:nvSpPr>
        <xdr:cNvPr id="868" name="楕円 867"/>
        <xdr:cNvSpPr/>
      </xdr:nvSpPr>
      <xdr:spPr>
        <a:xfrm>
          <a:off x="21272500" y="125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14922</xdr:rowOff>
    </xdr:from>
    <xdr:ext cx="534377" cy="259045"/>
    <xdr:sp macro="" textlink="">
      <xdr:nvSpPr>
        <xdr:cNvPr id="869" name="テキスト ボックス 868"/>
        <xdr:cNvSpPr txBox="1"/>
      </xdr:nvSpPr>
      <xdr:spPr>
        <a:xfrm>
          <a:off x="21056111" y="123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86434</xdr:rowOff>
    </xdr:from>
    <xdr:to>
      <xdr:col>107</xdr:col>
      <xdr:colOff>101600</xdr:colOff>
      <xdr:row>74</xdr:row>
      <xdr:rowOff>16584</xdr:rowOff>
    </xdr:to>
    <xdr:sp macro="" textlink="">
      <xdr:nvSpPr>
        <xdr:cNvPr id="870" name="楕円 869"/>
        <xdr:cNvSpPr/>
      </xdr:nvSpPr>
      <xdr:spPr>
        <a:xfrm>
          <a:off x="20383500" y="126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33111</xdr:rowOff>
    </xdr:from>
    <xdr:ext cx="534377" cy="259045"/>
    <xdr:sp macro="" textlink="">
      <xdr:nvSpPr>
        <xdr:cNvPr id="871" name="テキスト ボックス 870"/>
        <xdr:cNvSpPr txBox="1"/>
      </xdr:nvSpPr>
      <xdr:spPr>
        <a:xfrm>
          <a:off x="20167111" y="123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86826</xdr:rowOff>
    </xdr:from>
    <xdr:to>
      <xdr:col>102</xdr:col>
      <xdr:colOff>165100</xdr:colOff>
      <xdr:row>74</xdr:row>
      <xdr:rowOff>16976</xdr:rowOff>
    </xdr:to>
    <xdr:sp macro="" textlink="">
      <xdr:nvSpPr>
        <xdr:cNvPr id="872" name="楕円 871"/>
        <xdr:cNvSpPr/>
      </xdr:nvSpPr>
      <xdr:spPr>
        <a:xfrm>
          <a:off x="194945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33503</xdr:rowOff>
    </xdr:from>
    <xdr:ext cx="534377" cy="259045"/>
    <xdr:sp macro="" textlink="">
      <xdr:nvSpPr>
        <xdr:cNvPr id="873" name="テキスト ボックス 872"/>
        <xdr:cNvSpPr txBox="1"/>
      </xdr:nvSpPr>
      <xdr:spPr>
        <a:xfrm>
          <a:off x="19278111" y="123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147372</xdr:rowOff>
    </xdr:from>
    <xdr:to>
      <xdr:col>98</xdr:col>
      <xdr:colOff>38100</xdr:colOff>
      <xdr:row>74</xdr:row>
      <xdr:rowOff>77522</xdr:rowOff>
    </xdr:to>
    <xdr:sp macro="" textlink="">
      <xdr:nvSpPr>
        <xdr:cNvPr id="874" name="楕円 873"/>
        <xdr:cNvSpPr/>
      </xdr:nvSpPr>
      <xdr:spPr>
        <a:xfrm>
          <a:off x="186055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94049</xdr:rowOff>
    </xdr:from>
    <xdr:ext cx="534377" cy="259045"/>
    <xdr:sp macro="" textlink="">
      <xdr:nvSpPr>
        <xdr:cNvPr id="875" name="テキスト ボックス 874"/>
        <xdr:cNvSpPr txBox="1"/>
      </xdr:nvSpPr>
      <xdr:spPr>
        <a:xfrm>
          <a:off x="18389111" y="124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9" name="テキスト ボックス 88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1" name="テキスト ボックス 89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3" name="テキスト ボックス 89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5" name="テキスト ボックス 89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899" name="直線コネクタ 898"/>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0"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2"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3" name="直線コネクタ 902"/>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5"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06" name="フローチャート: 判断 905"/>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08" name="フローチャート: 判断 907"/>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09" name="テキスト ボックス 908"/>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1" name="フローチャート: 判断 910"/>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2" name="テキスト ボックス 911"/>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4" name="フローチャート: 判断 913"/>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5" name="テキスト ボックス 914"/>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16" name="フローチャート: 判断 915"/>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17" name="テキスト ボックス 916"/>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4"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6" name="テキスト ボックス 92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8" name="テキスト ボックス 92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0" name="テキスト ボックス 92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1,005,313</a:t>
          </a:r>
          <a:r>
            <a:rPr kumimoji="1" lang="ja-JP" altLang="en-US" sz="1300">
              <a:latin typeface="ＭＳ Ｐゴシック" panose="020B0600070205080204" pitchFamily="50" charset="-128"/>
              <a:ea typeface="ＭＳ Ｐゴシック" panose="020B0600070205080204" pitchFamily="50" charset="-128"/>
            </a:rPr>
            <a:t>円で、類似団体平均と比べると、物件費及び維持補修費が高い水準となっている。この要因としては、行政面積が広く集落が点在しているため公共施設数が比較的多く、公共施設の指定管理料や委託料の支出が増加していることに加え、施設の老朽化に伴う維持補修や更新整備に要する支出が多額に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補助費については住民一人あたり</a:t>
          </a:r>
          <a:r>
            <a:rPr kumimoji="1" lang="en-US" altLang="ja-JP" sz="1300">
              <a:latin typeface="ＭＳ Ｐゴシック" panose="020B0600070205080204" pitchFamily="50" charset="-128"/>
              <a:ea typeface="ＭＳ Ｐゴシック" panose="020B0600070205080204" pitchFamily="50" charset="-128"/>
            </a:rPr>
            <a:t>190,973</a:t>
          </a:r>
          <a:r>
            <a:rPr kumimoji="1" lang="ja-JP" altLang="en-US" sz="1300">
              <a:latin typeface="ＭＳ Ｐゴシック" panose="020B0600070205080204" pitchFamily="50" charset="-128"/>
              <a:ea typeface="ＭＳ Ｐゴシック" panose="020B0600070205080204" pitchFamily="50" charset="-128"/>
            </a:rPr>
            <a:t>円となり、類似団体平均を大きく上回っている状況となっているが、消防庁舎改築に伴う補助金と病院事業会計への補助金が大きな要因である。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年度から２カ年で実施した庁舎及び消防庁舎の改築工事のほか中心市街地活性化事業の着手に伴い大幅に増加した。</a:t>
          </a:r>
        </a:p>
        <a:p>
          <a:r>
            <a:rPr kumimoji="1" lang="ja-JP" altLang="en-US" sz="1300">
              <a:latin typeface="ＭＳ Ｐゴシック" panose="020B0600070205080204" pitchFamily="50" charset="-128"/>
              <a:ea typeface="ＭＳ Ｐゴシック" panose="020B0600070205080204" pitchFamily="50" charset="-128"/>
            </a:rPr>
            <a:t>　公債費は、環境センター建設事業や上士別小中学校建設事業など大型事業の実施に伴う元金償還が本格化している影響で大きく増加した。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129603</xdr:rowOff>
    </xdr:from>
    <xdr:to>
      <xdr:col>24</xdr:col>
      <xdr:colOff>63500</xdr:colOff>
      <xdr:row>32</xdr:row>
      <xdr:rowOff>70929</xdr:rowOff>
    </xdr:to>
    <xdr:cxnSp macro="">
      <xdr:nvCxnSpPr>
        <xdr:cNvPr id="61" name="直線コネクタ 60"/>
        <xdr:cNvCxnSpPr/>
      </xdr:nvCxnSpPr>
      <xdr:spPr>
        <a:xfrm flipV="1">
          <a:off x="3797300" y="5101653"/>
          <a:ext cx="838200" cy="4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70929</xdr:rowOff>
    </xdr:from>
    <xdr:to>
      <xdr:col>19</xdr:col>
      <xdr:colOff>177800</xdr:colOff>
      <xdr:row>32</xdr:row>
      <xdr:rowOff>79502</xdr:rowOff>
    </xdr:to>
    <xdr:cxnSp macro="">
      <xdr:nvCxnSpPr>
        <xdr:cNvPr id="64" name="直線コネクタ 63"/>
        <xdr:cNvCxnSpPr/>
      </xdr:nvCxnSpPr>
      <xdr:spPr>
        <a:xfrm flipV="1">
          <a:off x="2908300" y="555732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79502</xdr:rowOff>
    </xdr:from>
    <xdr:to>
      <xdr:col>15</xdr:col>
      <xdr:colOff>50800</xdr:colOff>
      <xdr:row>32</xdr:row>
      <xdr:rowOff>105029</xdr:rowOff>
    </xdr:to>
    <xdr:cxnSp macro="">
      <xdr:nvCxnSpPr>
        <xdr:cNvPr id="67" name="直線コネクタ 66"/>
        <xdr:cNvCxnSpPr/>
      </xdr:nvCxnSpPr>
      <xdr:spPr>
        <a:xfrm flipV="1">
          <a:off x="2019300" y="556590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39688</xdr:rowOff>
    </xdr:from>
    <xdr:to>
      <xdr:col>10</xdr:col>
      <xdr:colOff>114300</xdr:colOff>
      <xdr:row>32</xdr:row>
      <xdr:rowOff>105029</xdr:rowOff>
    </xdr:to>
    <xdr:cxnSp macro="">
      <xdr:nvCxnSpPr>
        <xdr:cNvPr id="70" name="直線コネクタ 69"/>
        <xdr:cNvCxnSpPr/>
      </xdr:nvCxnSpPr>
      <xdr:spPr>
        <a:xfrm>
          <a:off x="1130300" y="5526088"/>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78803</xdr:rowOff>
    </xdr:from>
    <xdr:to>
      <xdr:col>24</xdr:col>
      <xdr:colOff>114300</xdr:colOff>
      <xdr:row>30</xdr:row>
      <xdr:rowOff>8953</xdr:rowOff>
    </xdr:to>
    <xdr:sp macro="" textlink="">
      <xdr:nvSpPr>
        <xdr:cNvPr id="80" name="楕円 79"/>
        <xdr:cNvSpPr/>
      </xdr:nvSpPr>
      <xdr:spPr>
        <a:xfrm>
          <a:off x="4584700" y="50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31830</xdr:rowOff>
    </xdr:from>
    <xdr:ext cx="534377" cy="259045"/>
    <xdr:sp macro="" textlink="">
      <xdr:nvSpPr>
        <xdr:cNvPr id="81" name="議会費該当値テキスト"/>
        <xdr:cNvSpPr txBox="1"/>
      </xdr:nvSpPr>
      <xdr:spPr>
        <a:xfrm>
          <a:off x="4686300" y="50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20129</xdr:rowOff>
    </xdr:from>
    <xdr:to>
      <xdr:col>20</xdr:col>
      <xdr:colOff>38100</xdr:colOff>
      <xdr:row>32</xdr:row>
      <xdr:rowOff>121729</xdr:rowOff>
    </xdr:to>
    <xdr:sp macro="" textlink="">
      <xdr:nvSpPr>
        <xdr:cNvPr id="82" name="楕円 81"/>
        <xdr:cNvSpPr/>
      </xdr:nvSpPr>
      <xdr:spPr>
        <a:xfrm>
          <a:off x="3746500" y="55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138256</xdr:rowOff>
    </xdr:from>
    <xdr:ext cx="469744" cy="259045"/>
    <xdr:sp macro="" textlink="">
      <xdr:nvSpPr>
        <xdr:cNvPr id="83" name="テキスト ボックス 82"/>
        <xdr:cNvSpPr txBox="1"/>
      </xdr:nvSpPr>
      <xdr:spPr>
        <a:xfrm>
          <a:off x="3562428" y="528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28702</xdr:rowOff>
    </xdr:from>
    <xdr:to>
      <xdr:col>15</xdr:col>
      <xdr:colOff>101600</xdr:colOff>
      <xdr:row>32</xdr:row>
      <xdr:rowOff>130302</xdr:rowOff>
    </xdr:to>
    <xdr:sp macro="" textlink="">
      <xdr:nvSpPr>
        <xdr:cNvPr id="84" name="楕円 83"/>
        <xdr:cNvSpPr/>
      </xdr:nvSpPr>
      <xdr:spPr>
        <a:xfrm>
          <a:off x="2857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146829</xdr:rowOff>
    </xdr:from>
    <xdr:ext cx="469744" cy="259045"/>
    <xdr:sp macro="" textlink="">
      <xdr:nvSpPr>
        <xdr:cNvPr id="85" name="テキスト ボックス 84"/>
        <xdr:cNvSpPr txBox="1"/>
      </xdr:nvSpPr>
      <xdr:spPr>
        <a:xfrm>
          <a:off x="2673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54229</xdr:rowOff>
    </xdr:from>
    <xdr:to>
      <xdr:col>10</xdr:col>
      <xdr:colOff>165100</xdr:colOff>
      <xdr:row>32</xdr:row>
      <xdr:rowOff>155829</xdr:rowOff>
    </xdr:to>
    <xdr:sp macro="" textlink="">
      <xdr:nvSpPr>
        <xdr:cNvPr id="86" name="楕円 85"/>
        <xdr:cNvSpPr/>
      </xdr:nvSpPr>
      <xdr:spPr>
        <a:xfrm>
          <a:off x="1968500" y="5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906</xdr:rowOff>
    </xdr:from>
    <xdr:ext cx="469744" cy="259045"/>
    <xdr:sp macro="" textlink="">
      <xdr:nvSpPr>
        <xdr:cNvPr id="87" name="テキスト ボックス 86"/>
        <xdr:cNvSpPr txBox="1"/>
      </xdr:nvSpPr>
      <xdr:spPr>
        <a:xfrm>
          <a:off x="1784428"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160338</xdr:rowOff>
    </xdr:from>
    <xdr:to>
      <xdr:col>6</xdr:col>
      <xdr:colOff>38100</xdr:colOff>
      <xdr:row>32</xdr:row>
      <xdr:rowOff>90488</xdr:rowOff>
    </xdr:to>
    <xdr:sp macro="" textlink="">
      <xdr:nvSpPr>
        <xdr:cNvPr id="88" name="楕円 87"/>
        <xdr:cNvSpPr/>
      </xdr:nvSpPr>
      <xdr:spPr>
        <a:xfrm>
          <a:off x="1079500" y="5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107015</xdr:rowOff>
    </xdr:from>
    <xdr:ext cx="469744" cy="259045"/>
    <xdr:sp macro="" textlink="">
      <xdr:nvSpPr>
        <xdr:cNvPr id="89" name="テキスト ボックス 88"/>
        <xdr:cNvSpPr txBox="1"/>
      </xdr:nvSpPr>
      <xdr:spPr>
        <a:xfrm>
          <a:off x="895428" y="525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70558</xdr:rowOff>
    </xdr:from>
    <xdr:to>
      <xdr:col>24</xdr:col>
      <xdr:colOff>63500</xdr:colOff>
      <xdr:row>57</xdr:row>
      <xdr:rowOff>23078</xdr:rowOff>
    </xdr:to>
    <xdr:cxnSp macro="">
      <xdr:nvCxnSpPr>
        <xdr:cNvPr id="120" name="直線コネクタ 119"/>
        <xdr:cNvCxnSpPr/>
      </xdr:nvCxnSpPr>
      <xdr:spPr>
        <a:xfrm flipV="1">
          <a:off x="3797300" y="9671758"/>
          <a:ext cx="8382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23078</xdr:rowOff>
    </xdr:from>
    <xdr:to>
      <xdr:col>19</xdr:col>
      <xdr:colOff>177800</xdr:colOff>
      <xdr:row>58</xdr:row>
      <xdr:rowOff>34303</xdr:rowOff>
    </xdr:to>
    <xdr:cxnSp macro="">
      <xdr:nvCxnSpPr>
        <xdr:cNvPr id="123" name="直線コネクタ 122"/>
        <xdr:cNvCxnSpPr/>
      </xdr:nvCxnSpPr>
      <xdr:spPr>
        <a:xfrm flipV="1">
          <a:off x="2908300" y="9795728"/>
          <a:ext cx="889000" cy="18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20965</xdr:rowOff>
    </xdr:from>
    <xdr:to>
      <xdr:col>15</xdr:col>
      <xdr:colOff>50800</xdr:colOff>
      <xdr:row>58</xdr:row>
      <xdr:rowOff>34303</xdr:rowOff>
    </xdr:to>
    <xdr:cxnSp macro="">
      <xdr:nvCxnSpPr>
        <xdr:cNvPr id="126" name="直線コネクタ 125"/>
        <xdr:cNvCxnSpPr/>
      </xdr:nvCxnSpPr>
      <xdr:spPr>
        <a:xfrm>
          <a:off x="2019300" y="9965065"/>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20965</xdr:rowOff>
    </xdr:from>
    <xdr:to>
      <xdr:col>10</xdr:col>
      <xdr:colOff>114300</xdr:colOff>
      <xdr:row>58</xdr:row>
      <xdr:rowOff>36650</xdr:rowOff>
    </xdr:to>
    <xdr:cxnSp macro="">
      <xdr:nvCxnSpPr>
        <xdr:cNvPr id="129" name="直線コネクタ 128"/>
        <xdr:cNvCxnSpPr/>
      </xdr:nvCxnSpPr>
      <xdr:spPr>
        <a:xfrm flipV="1">
          <a:off x="1130300" y="9965065"/>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19758</xdr:rowOff>
    </xdr:from>
    <xdr:to>
      <xdr:col>24</xdr:col>
      <xdr:colOff>114300</xdr:colOff>
      <xdr:row>56</xdr:row>
      <xdr:rowOff>121358</xdr:rowOff>
    </xdr:to>
    <xdr:sp macro="" textlink="">
      <xdr:nvSpPr>
        <xdr:cNvPr id="139" name="楕円 138"/>
        <xdr:cNvSpPr/>
      </xdr:nvSpPr>
      <xdr:spPr>
        <a:xfrm>
          <a:off x="4584700" y="96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42635</xdr:rowOff>
    </xdr:from>
    <xdr:ext cx="599010" cy="259045"/>
    <xdr:sp macro="" textlink="">
      <xdr:nvSpPr>
        <xdr:cNvPr id="140" name="総務費該当値テキスト"/>
        <xdr:cNvSpPr txBox="1"/>
      </xdr:nvSpPr>
      <xdr:spPr>
        <a:xfrm>
          <a:off x="4686300" y="94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143728</xdr:rowOff>
    </xdr:from>
    <xdr:to>
      <xdr:col>20</xdr:col>
      <xdr:colOff>38100</xdr:colOff>
      <xdr:row>57</xdr:row>
      <xdr:rowOff>73878</xdr:rowOff>
    </xdr:to>
    <xdr:sp macro="" textlink="">
      <xdr:nvSpPr>
        <xdr:cNvPr id="141" name="楕円 140"/>
        <xdr:cNvSpPr/>
      </xdr:nvSpPr>
      <xdr:spPr>
        <a:xfrm>
          <a:off x="3746500" y="97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90405</xdr:rowOff>
    </xdr:from>
    <xdr:ext cx="599010" cy="259045"/>
    <xdr:sp macro="" textlink="">
      <xdr:nvSpPr>
        <xdr:cNvPr id="142" name="テキスト ボックス 141"/>
        <xdr:cNvSpPr txBox="1"/>
      </xdr:nvSpPr>
      <xdr:spPr>
        <a:xfrm>
          <a:off x="3497795" y="952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154953</xdr:rowOff>
    </xdr:from>
    <xdr:to>
      <xdr:col>15</xdr:col>
      <xdr:colOff>101600</xdr:colOff>
      <xdr:row>58</xdr:row>
      <xdr:rowOff>85103</xdr:rowOff>
    </xdr:to>
    <xdr:sp macro="" textlink="">
      <xdr:nvSpPr>
        <xdr:cNvPr id="143" name="楕円 142"/>
        <xdr:cNvSpPr/>
      </xdr:nvSpPr>
      <xdr:spPr>
        <a:xfrm>
          <a:off x="2857500" y="99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76230</xdr:rowOff>
    </xdr:from>
    <xdr:ext cx="534377" cy="259045"/>
    <xdr:sp macro="" textlink="">
      <xdr:nvSpPr>
        <xdr:cNvPr id="144" name="テキスト ボックス 143"/>
        <xdr:cNvSpPr txBox="1"/>
      </xdr:nvSpPr>
      <xdr:spPr>
        <a:xfrm>
          <a:off x="2641111" y="100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141615</xdr:rowOff>
    </xdr:from>
    <xdr:to>
      <xdr:col>10</xdr:col>
      <xdr:colOff>165100</xdr:colOff>
      <xdr:row>58</xdr:row>
      <xdr:rowOff>71765</xdr:rowOff>
    </xdr:to>
    <xdr:sp macro="" textlink="">
      <xdr:nvSpPr>
        <xdr:cNvPr id="145" name="楕円 144"/>
        <xdr:cNvSpPr/>
      </xdr:nvSpPr>
      <xdr:spPr>
        <a:xfrm>
          <a:off x="1968500" y="99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62892</xdr:rowOff>
    </xdr:from>
    <xdr:ext cx="534377" cy="259045"/>
    <xdr:sp macro="" textlink="">
      <xdr:nvSpPr>
        <xdr:cNvPr id="146" name="テキスト ボックス 145"/>
        <xdr:cNvSpPr txBox="1"/>
      </xdr:nvSpPr>
      <xdr:spPr>
        <a:xfrm>
          <a:off x="1752111" y="100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157300</xdr:rowOff>
    </xdr:from>
    <xdr:to>
      <xdr:col>6</xdr:col>
      <xdr:colOff>38100</xdr:colOff>
      <xdr:row>58</xdr:row>
      <xdr:rowOff>87450</xdr:rowOff>
    </xdr:to>
    <xdr:sp macro="" textlink="">
      <xdr:nvSpPr>
        <xdr:cNvPr id="147" name="楕円 146"/>
        <xdr:cNvSpPr/>
      </xdr:nvSpPr>
      <xdr:spPr>
        <a:xfrm>
          <a:off x="1079500" y="99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78577</xdr:rowOff>
    </xdr:from>
    <xdr:ext cx="534377" cy="259045"/>
    <xdr:sp macro="" textlink="">
      <xdr:nvSpPr>
        <xdr:cNvPr id="148" name="テキスト ボックス 147"/>
        <xdr:cNvSpPr txBox="1"/>
      </xdr:nvSpPr>
      <xdr:spPr>
        <a:xfrm>
          <a:off x="863111" y="1002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161646</xdr:rowOff>
    </xdr:from>
    <xdr:to>
      <xdr:col>24</xdr:col>
      <xdr:colOff>63500</xdr:colOff>
      <xdr:row>74</xdr:row>
      <xdr:rowOff>68247</xdr:rowOff>
    </xdr:to>
    <xdr:cxnSp macro="">
      <xdr:nvCxnSpPr>
        <xdr:cNvPr id="178" name="直線コネクタ 177"/>
        <xdr:cNvCxnSpPr/>
      </xdr:nvCxnSpPr>
      <xdr:spPr>
        <a:xfrm>
          <a:off x="3797300" y="12677496"/>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161646</xdr:rowOff>
    </xdr:from>
    <xdr:to>
      <xdr:col>19</xdr:col>
      <xdr:colOff>177800</xdr:colOff>
      <xdr:row>75</xdr:row>
      <xdr:rowOff>1275</xdr:rowOff>
    </xdr:to>
    <xdr:cxnSp macro="">
      <xdr:nvCxnSpPr>
        <xdr:cNvPr id="181" name="直線コネクタ 180"/>
        <xdr:cNvCxnSpPr/>
      </xdr:nvCxnSpPr>
      <xdr:spPr>
        <a:xfrm flipV="1">
          <a:off x="2908300" y="12677496"/>
          <a:ext cx="889000" cy="18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150833</xdr:rowOff>
    </xdr:from>
    <xdr:to>
      <xdr:col>15</xdr:col>
      <xdr:colOff>50800</xdr:colOff>
      <xdr:row>75</xdr:row>
      <xdr:rowOff>1275</xdr:rowOff>
    </xdr:to>
    <xdr:cxnSp macro="">
      <xdr:nvCxnSpPr>
        <xdr:cNvPr id="184" name="直線コネクタ 183"/>
        <xdr:cNvCxnSpPr/>
      </xdr:nvCxnSpPr>
      <xdr:spPr>
        <a:xfrm>
          <a:off x="2019300" y="12666683"/>
          <a:ext cx="889000" cy="19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150833</xdr:rowOff>
    </xdr:from>
    <xdr:to>
      <xdr:col>10</xdr:col>
      <xdr:colOff>114300</xdr:colOff>
      <xdr:row>75</xdr:row>
      <xdr:rowOff>32426</xdr:rowOff>
    </xdr:to>
    <xdr:cxnSp macro="">
      <xdr:nvCxnSpPr>
        <xdr:cNvPr id="187" name="直線コネクタ 186"/>
        <xdr:cNvCxnSpPr/>
      </xdr:nvCxnSpPr>
      <xdr:spPr>
        <a:xfrm flipV="1">
          <a:off x="1130300" y="12666683"/>
          <a:ext cx="889000" cy="2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17447</xdr:rowOff>
    </xdr:from>
    <xdr:to>
      <xdr:col>24</xdr:col>
      <xdr:colOff>114300</xdr:colOff>
      <xdr:row>74</xdr:row>
      <xdr:rowOff>119047</xdr:rowOff>
    </xdr:to>
    <xdr:sp macro="" textlink="">
      <xdr:nvSpPr>
        <xdr:cNvPr id="197" name="楕円 196"/>
        <xdr:cNvSpPr/>
      </xdr:nvSpPr>
      <xdr:spPr>
        <a:xfrm>
          <a:off x="4584700" y="12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40324</xdr:rowOff>
    </xdr:from>
    <xdr:ext cx="599010" cy="259045"/>
    <xdr:sp macro="" textlink="">
      <xdr:nvSpPr>
        <xdr:cNvPr id="198" name="民生費該当値テキスト"/>
        <xdr:cNvSpPr txBox="1"/>
      </xdr:nvSpPr>
      <xdr:spPr>
        <a:xfrm>
          <a:off x="4686300" y="1255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110846</xdr:rowOff>
    </xdr:from>
    <xdr:to>
      <xdr:col>20</xdr:col>
      <xdr:colOff>38100</xdr:colOff>
      <xdr:row>74</xdr:row>
      <xdr:rowOff>40996</xdr:rowOff>
    </xdr:to>
    <xdr:sp macro="" textlink="">
      <xdr:nvSpPr>
        <xdr:cNvPr id="199" name="楕円 198"/>
        <xdr:cNvSpPr/>
      </xdr:nvSpPr>
      <xdr:spPr>
        <a:xfrm>
          <a:off x="3746500" y="126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57523</xdr:rowOff>
    </xdr:from>
    <xdr:ext cx="599010" cy="259045"/>
    <xdr:sp macro="" textlink="">
      <xdr:nvSpPr>
        <xdr:cNvPr id="200" name="テキスト ボックス 199"/>
        <xdr:cNvSpPr txBox="1"/>
      </xdr:nvSpPr>
      <xdr:spPr>
        <a:xfrm>
          <a:off x="3497795" y="1240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121925</xdr:rowOff>
    </xdr:from>
    <xdr:to>
      <xdr:col>15</xdr:col>
      <xdr:colOff>101600</xdr:colOff>
      <xdr:row>75</xdr:row>
      <xdr:rowOff>52075</xdr:rowOff>
    </xdr:to>
    <xdr:sp macro="" textlink="">
      <xdr:nvSpPr>
        <xdr:cNvPr id="201" name="楕円 200"/>
        <xdr:cNvSpPr/>
      </xdr:nvSpPr>
      <xdr:spPr>
        <a:xfrm>
          <a:off x="2857500" y="128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68602</xdr:rowOff>
    </xdr:from>
    <xdr:ext cx="599010" cy="259045"/>
    <xdr:sp macro="" textlink="">
      <xdr:nvSpPr>
        <xdr:cNvPr id="202" name="テキスト ボックス 201"/>
        <xdr:cNvSpPr txBox="1"/>
      </xdr:nvSpPr>
      <xdr:spPr>
        <a:xfrm>
          <a:off x="2608795" y="1258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100033</xdr:rowOff>
    </xdr:from>
    <xdr:to>
      <xdr:col>10</xdr:col>
      <xdr:colOff>165100</xdr:colOff>
      <xdr:row>74</xdr:row>
      <xdr:rowOff>30183</xdr:rowOff>
    </xdr:to>
    <xdr:sp macro="" textlink="">
      <xdr:nvSpPr>
        <xdr:cNvPr id="203" name="楕円 202"/>
        <xdr:cNvSpPr/>
      </xdr:nvSpPr>
      <xdr:spPr>
        <a:xfrm>
          <a:off x="1968500" y="126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46710</xdr:rowOff>
    </xdr:from>
    <xdr:ext cx="599010" cy="259045"/>
    <xdr:sp macro="" textlink="">
      <xdr:nvSpPr>
        <xdr:cNvPr id="204" name="テキスト ボックス 203"/>
        <xdr:cNvSpPr txBox="1"/>
      </xdr:nvSpPr>
      <xdr:spPr>
        <a:xfrm>
          <a:off x="1719795" y="123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153076</xdr:rowOff>
    </xdr:from>
    <xdr:to>
      <xdr:col>6</xdr:col>
      <xdr:colOff>38100</xdr:colOff>
      <xdr:row>75</xdr:row>
      <xdr:rowOff>83226</xdr:rowOff>
    </xdr:to>
    <xdr:sp macro="" textlink="">
      <xdr:nvSpPr>
        <xdr:cNvPr id="205" name="楕円 204"/>
        <xdr:cNvSpPr/>
      </xdr:nvSpPr>
      <xdr:spPr>
        <a:xfrm>
          <a:off x="1079500" y="128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99753</xdr:rowOff>
    </xdr:from>
    <xdr:ext cx="599010" cy="259045"/>
    <xdr:sp macro="" textlink="">
      <xdr:nvSpPr>
        <xdr:cNvPr id="206" name="テキスト ボックス 205"/>
        <xdr:cNvSpPr txBox="1"/>
      </xdr:nvSpPr>
      <xdr:spPr>
        <a:xfrm>
          <a:off x="830795" y="12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71447</xdr:rowOff>
    </xdr:from>
    <xdr:to>
      <xdr:col>24</xdr:col>
      <xdr:colOff>62865</xdr:colOff>
      <xdr:row>98</xdr:row>
      <xdr:rowOff>125554</xdr:rowOff>
    </xdr:to>
    <xdr:cxnSp macro="">
      <xdr:nvCxnSpPr>
        <xdr:cNvPr id="232" name="直線コネクタ 231"/>
        <xdr:cNvCxnSpPr/>
      </xdr:nvCxnSpPr>
      <xdr:spPr>
        <a:xfrm flipV="1">
          <a:off x="4633595" y="16016297"/>
          <a:ext cx="1270" cy="91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129381</xdr:rowOff>
    </xdr:from>
    <xdr:ext cx="534377" cy="259045"/>
    <xdr:sp macro="" textlink="">
      <xdr:nvSpPr>
        <xdr:cNvPr id="233" name="衛生費最小値テキスト"/>
        <xdr:cNvSpPr txBox="1"/>
      </xdr:nvSpPr>
      <xdr:spPr>
        <a:xfrm>
          <a:off x="4686300" y="169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125554</xdr:rowOff>
    </xdr:from>
    <xdr:to>
      <xdr:col>24</xdr:col>
      <xdr:colOff>152400</xdr:colOff>
      <xdr:row>98</xdr:row>
      <xdr:rowOff>125554</xdr:rowOff>
    </xdr:to>
    <xdr:cxnSp macro="">
      <xdr:nvCxnSpPr>
        <xdr:cNvPr id="234" name="直線コネクタ 233"/>
        <xdr:cNvCxnSpPr/>
      </xdr:nvCxnSpPr>
      <xdr:spPr>
        <a:xfrm>
          <a:off x="4546600" y="1692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18124</xdr:rowOff>
    </xdr:from>
    <xdr:ext cx="599010" cy="259045"/>
    <xdr:sp macro="" textlink="">
      <xdr:nvSpPr>
        <xdr:cNvPr id="235" name="衛生費最大値テキスト"/>
        <xdr:cNvSpPr txBox="1"/>
      </xdr:nvSpPr>
      <xdr:spPr>
        <a:xfrm>
          <a:off x="4686300" y="157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71447</xdr:rowOff>
    </xdr:from>
    <xdr:to>
      <xdr:col>24</xdr:col>
      <xdr:colOff>152400</xdr:colOff>
      <xdr:row>93</xdr:row>
      <xdr:rowOff>71447</xdr:rowOff>
    </xdr:to>
    <xdr:cxnSp macro="">
      <xdr:nvCxnSpPr>
        <xdr:cNvPr id="236" name="直線コネクタ 235"/>
        <xdr:cNvCxnSpPr/>
      </xdr:nvCxnSpPr>
      <xdr:spPr>
        <a:xfrm>
          <a:off x="4546600" y="1601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38894</xdr:rowOff>
    </xdr:from>
    <xdr:to>
      <xdr:col>24</xdr:col>
      <xdr:colOff>63500</xdr:colOff>
      <xdr:row>95</xdr:row>
      <xdr:rowOff>78846</xdr:rowOff>
    </xdr:to>
    <xdr:cxnSp macro="">
      <xdr:nvCxnSpPr>
        <xdr:cNvPr id="237" name="直線コネクタ 236"/>
        <xdr:cNvCxnSpPr/>
      </xdr:nvCxnSpPr>
      <xdr:spPr>
        <a:xfrm>
          <a:off x="3797300" y="16326644"/>
          <a:ext cx="838200" cy="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5997</xdr:rowOff>
    </xdr:from>
    <xdr:ext cx="534377" cy="259045"/>
    <xdr:sp macro="" textlink="">
      <xdr:nvSpPr>
        <xdr:cNvPr id="238" name="衛生費平均値テキスト"/>
        <xdr:cNvSpPr txBox="1"/>
      </xdr:nvSpPr>
      <xdr:spPr>
        <a:xfrm>
          <a:off x="4686300" y="1663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27570</xdr:rowOff>
    </xdr:from>
    <xdr:to>
      <xdr:col>24</xdr:col>
      <xdr:colOff>114300</xdr:colOff>
      <xdr:row>97</xdr:row>
      <xdr:rowOff>129170</xdr:rowOff>
    </xdr:to>
    <xdr:sp macro="" textlink="">
      <xdr:nvSpPr>
        <xdr:cNvPr id="239" name="フローチャート: 判断 238"/>
        <xdr:cNvSpPr/>
      </xdr:nvSpPr>
      <xdr:spPr>
        <a:xfrm>
          <a:off x="45847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38894</xdr:rowOff>
    </xdr:from>
    <xdr:to>
      <xdr:col>19</xdr:col>
      <xdr:colOff>177800</xdr:colOff>
      <xdr:row>95</xdr:row>
      <xdr:rowOff>67142</xdr:rowOff>
    </xdr:to>
    <xdr:cxnSp macro="">
      <xdr:nvCxnSpPr>
        <xdr:cNvPr id="240" name="直線コネクタ 239"/>
        <xdr:cNvCxnSpPr/>
      </xdr:nvCxnSpPr>
      <xdr:spPr>
        <a:xfrm flipV="1">
          <a:off x="2908300" y="16326644"/>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43187</xdr:rowOff>
    </xdr:from>
    <xdr:to>
      <xdr:col>20</xdr:col>
      <xdr:colOff>38100</xdr:colOff>
      <xdr:row>97</xdr:row>
      <xdr:rowOff>144787</xdr:rowOff>
    </xdr:to>
    <xdr:sp macro="" textlink="">
      <xdr:nvSpPr>
        <xdr:cNvPr id="241" name="フローチャート: 判断 240"/>
        <xdr:cNvSpPr/>
      </xdr:nvSpPr>
      <xdr:spPr>
        <a:xfrm>
          <a:off x="3746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135914</xdr:rowOff>
    </xdr:from>
    <xdr:ext cx="534377" cy="259045"/>
    <xdr:sp macro="" textlink="">
      <xdr:nvSpPr>
        <xdr:cNvPr id="242" name="テキスト ボックス 241"/>
        <xdr:cNvSpPr txBox="1"/>
      </xdr:nvSpPr>
      <xdr:spPr>
        <a:xfrm>
          <a:off x="3530111" y="167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29992</xdr:rowOff>
    </xdr:from>
    <xdr:to>
      <xdr:col>15</xdr:col>
      <xdr:colOff>50800</xdr:colOff>
      <xdr:row>95</xdr:row>
      <xdr:rowOff>67142</xdr:rowOff>
    </xdr:to>
    <xdr:cxnSp macro="">
      <xdr:nvCxnSpPr>
        <xdr:cNvPr id="243" name="直線コネクタ 242"/>
        <xdr:cNvCxnSpPr/>
      </xdr:nvCxnSpPr>
      <xdr:spPr>
        <a:xfrm>
          <a:off x="2019300" y="15631942"/>
          <a:ext cx="889000" cy="7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42357</xdr:rowOff>
    </xdr:from>
    <xdr:to>
      <xdr:col>15</xdr:col>
      <xdr:colOff>101600</xdr:colOff>
      <xdr:row>97</xdr:row>
      <xdr:rowOff>143957</xdr:rowOff>
    </xdr:to>
    <xdr:sp macro="" textlink="">
      <xdr:nvSpPr>
        <xdr:cNvPr id="244" name="フローチャート: 判断 243"/>
        <xdr:cNvSpPr/>
      </xdr:nvSpPr>
      <xdr:spPr>
        <a:xfrm>
          <a:off x="2857500" y="1667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135084</xdr:rowOff>
    </xdr:from>
    <xdr:ext cx="534377" cy="259045"/>
    <xdr:sp macro="" textlink="">
      <xdr:nvSpPr>
        <xdr:cNvPr id="245" name="テキスト ボックス 244"/>
        <xdr:cNvSpPr txBox="1"/>
      </xdr:nvSpPr>
      <xdr:spPr>
        <a:xfrm>
          <a:off x="2641111" y="167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29992</xdr:rowOff>
    </xdr:from>
    <xdr:to>
      <xdr:col>10</xdr:col>
      <xdr:colOff>114300</xdr:colOff>
      <xdr:row>93</xdr:row>
      <xdr:rowOff>150118</xdr:rowOff>
    </xdr:to>
    <xdr:cxnSp macro="">
      <xdr:nvCxnSpPr>
        <xdr:cNvPr id="246" name="直線コネクタ 245"/>
        <xdr:cNvCxnSpPr/>
      </xdr:nvCxnSpPr>
      <xdr:spPr>
        <a:xfrm flipV="1">
          <a:off x="1130300" y="15631942"/>
          <a:ext cx="889000" cy="4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41115</xdr:rowOff>
    </xdr:from>
    <xdr:to>
      <xdr:col>10</xdr:col>
      <xdr:colOff>165100</xdr:colOff>
      <xdr:row>97</xdr:row>
      <xdr:rowOff>142715</xdr:rowOff>
    </xdr:to>
    <xdr:sp macro="" textlink="">
      <xdr:nvSpPr>
        <xdr:cNvPr id="247" name="フローチャート: 判断 246"/>
        <xdr:cNvSpPr/>
      </xdr:nvSpPr>
      <xdr:spPr>
        <a:xfrm>
          <a:off x="1968500" y="166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133842</xdr:rowOff>
    </xdr:from>
    <xdr:ext cx="534377" cy="259045"/>
    <xdr:sp macro="" textlink="">
      <xdr:nvSpPr>
        <xdr:cNvPr id="248" name="テキスト ボックス 247"/>
        <xdr:cNvSpPr txBox="1"/>
      </xdr:nvSpPr>
      <xdr:spPr>
        <a:xfrm>
          <a:off x="1752111" y="167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56034</xdr:rowOff>
    </xdr:from>
    <xdr:to>
      <xdr:col>6</xdr:col>
      <xdr:colOff>38100</xdr:colOff>
      <xdr:row>97</xdr:row>
      <xdr:rowOff>157634</xdr:rowOff>
    </xdr:to>
    <xdr:sp macro="" textlink="">
      <xdr:nvSpPr>
        <xdr:cNvPr id="249" name="フローチャート: 判断 248"/>
        <xdr:cNvSpPr/>
      </xdr:nvSpPr>
      <xdr:spPr>
        <a:xfrm>
          <a:off x="1079500" y="1668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148761</xdr:rowOff>
    </xdr:from>
    <xdr:ext cx="534377" cy="259045"/>
    <xdr:sp macro="" textlink="">
      <xdr:nvSpPr>
        <xdr:cNvPr id="250" name="テキスト ボックス 249"/>
        <xdr:cNvSpPr txBox="1"/>
      </xdr:nvSpPr>
      <xdr:spPr>
        <a:xfrm>
          <a:off x="863111" y="1677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28046</xdr:rowOff>
    </xdr:from>
    <xdr:to>
      <xdr:col>24</xdr:col>
      <xdr:colOff>114300</xdr:colOff>
      <xdr:row>95</xdr:row>
      <xdr:rowOff>129646</xdr:rowOff>
    </xdr:to>
    <xdr:sp macro="" textlink="">
      <xdr:nvSpPr>
        <xdr:cNvPr id="256" name="楕円 255"/>
        <xdr:cNvSpPr/>
      </xdr:nvSpPr>
      <xdr:spPr>
        <a:xfrm>
          <a:off x="4584700" y="163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50923</xdr:rowOff>
    </xdr:from>
    <xdr:ext cx="599010" cy="259045"/>
    <xdr:sp macro="" textlink="">
      <xdr:nvSpPr>
        <xdr:cNvPr id="257" name="衛生費該当値テキスト"/>
        <xdr:cNvSpPr txBox="1"/>
      </xdr:nvSpPr>
      <xdr:spPr>
        <a:xfrm>
          <a:off x="4686300" y="1616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159544</xdr:rowOff>
    </xdr:from>
    <xdr:to>
      <xdr:col>20</xdr:col>
      <xdr:colOff>38100</xdr:colOff>
      <xdr:row>95</xdr:row>
      <xdr:rowOff>89694</xdr:rowOff>
    </xdr:to>
    <xdr:sp macro="" textlink="">
      <xdr:nvSpPr>
        <xdr:cNvPr id="258" name="楕円 257"/>
        <xdr:cNvSpPr/>
      </xdr:nvSpPr>
      <xdr:spPr>
        <a:xfrm>
          <a:off x="3746500" y="16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106221</xdr:rowOff>
    </xdr:from>
    <xdr:ext cx="599010" cy="259045"/>
    <xdr:sp macro="" textlink="">
      <xdr:nvSpPr>
        <xdr:cNvPr id="259" name="テキスト ボックス 258"/>
        <xdr:cNvSpPr txBox="1"/>
      </xdr:nvSpPr>
      <xdr:spPr>
        <a:xfrm>
          <a:off x="3497795" y="160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16342</xdr:rowOff>
    </xdr:from>
    <xdr:to>
      <xdr:col>15</xdr:col>
      <xdr:colOff>101600</xdr:colOff>
      <xdr:row>95</xdr:row>
      <xdr:rowOff>117942</xdr:rowOff>
    </xdr:to>
    <xdr:sp macro="" textlink="">
      <xdr:nvSpPr>
        <xdr:cNvPr id="260" name="楕円 259"/>
        <xdr:cNvSpPr/>
      </xdr:nvSpPr>
      <xdr:spPr>
        <a:xfrm>
          <a:off x="2857500" y="163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134469</xdr:rowOff>
    </xdr:from>
    <xdr:ext cx="599010" cy="259045"/>
    <xdr:sp macro="" textlink="">
      <xdr:nvSpPr>
        <xdr:cNvPr id="261" name="テキスト ボックス 260"/>
        <xdr:cNvSpPr txBox="1"/>
      </xdr:nvSpPr>
      <xdr:spPr>
        <a:xfrm>
          <a:off x="2608795" y="1607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150642</xdr:rowOff>
    </xdr:from>
    <xdr:to>
      <xdr:col>10</xdr:col>
      <xdr:colOff>165100</xdr:colOff>
      <xdr:row>91</xdr:row>
      <xdr:rowOff>80792</xdr:rowOff>
    </xdr:to>
    <xdr:sp macro="" textlink="">
      <xdr:nvSpPr>
        <xdr:cNvPr id="262" name="楕円 261"/>
        <xdr:cNvSpPr/>
      </xdr:nvSpPr>
      <xdr:spPr>
        <a:xfrm>
          <a:off x="1968500" y="155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97319</xdr:rowOff>
    </xdr:from>
    <xdr:ext cx="599010" cy="259045"/>
    <xdr:sp macro="" textlink="">
      <xdr:nvSpPr>
        <xdr:cNvPr id="263" name="テキスト ボックス 262"/>
        <xdr:cNvSpPr txBox="1"/>
      </xdr:nvSpPr>
      <xdr:spPr>
        <a:xfrm>
          <a:off x="1719795" y="1535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99318</xdr:rowOff>
    </xdr:from>
    <xdr:to>
      <xdr:col>6</xdr:col>
      <xdr:colOff>38100</xdr:colOff>
      <xdr:row>94</xdr:row>
      <xdr:rowOff>29468</xdr:rowOff>
    </xdr:to>
    <xdr:sp macro="" textlink="">
      <xdr:nvSpPr>
        <xdr:cNvPr id="264" name="楕円 263"/>
        <xdr:cNvSpPr/>
      </xdr:nvSpPr>
      <xdr:spPr>
        <a:xfrm>
          <a:off x="1079500" y="16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45995</xdr:rowOff>
    </xdr:from>
    <xdr:ext cx="599010" cy="259045"/>
    <xdr:sp macro="" textlink="">
      <xdr:nvSpPr>
        <xdr:cNvPr id="265" name="テキスト ボックス 264"/>
        <xdr:cNvSpPr txBox="1"/>
      </xdr:nvSpPr>
      <xdr:spPr>
        <a:xfrm>
          <a:off x="830795" y="1581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1" name="直線コネクタ 290"/>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4"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5" name="直線コネクタ 294"/>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254</xdr:rowOff>
    </xdr:from>
    <xdr:to>
      <xdr:col>55</xdr:col>
      <xdr:colOff>0</xdr:colOff>
      <xdr:row>34</xdr:row>
      <xdr:rowOff>129903</xdr:rowOff>
    </xdr:to>
    <xdr:cxnSp macro="">
      <xdr:nvCxnSpPr>
        <xdr:cNvPr id="296" name="直線コネクタ 295"/>
        <xdr:cNvCxnSpPr/>
      </xdr:nvCxnSpPr>
      <xdr:spPr>
        <a:xfrm>
          <a:off x="9639300" y="5829554"/>
          <a:ext cx="8382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7"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8" name="フローチャート: 判断 297"/>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254</xdr:rowOff>
    </xdr:from>
    <xdr:to>
      <xdr:col>50</xdr:col>
      <xdr:colOff>114300</xdr:colOff>
      <xdr:row>34</xdr:row>
      <xdr:rowOff>53158</xdr:rowOff>
    </xdr:to>
    <xdr:cxnSp macro="">
      <xdr:nvCxnSpPr>
        <xdr:cNvPr id="299" name="直線コネクタ 298"/>
        <xdr:cNvCxnSpPr/>
      </xdr:nvCxnSpPr>
      <xdr:spPr>
        <a:xfrm flipV="1">
          <a:off x="8750300" y="5829554"/>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0" name="フローチャート: 判断 299"/>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1" name="テキスト ボックス 300"/>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41728</xdr:rowOff>
    </xdr:from>
    <xdr:to>
      <xdr:col>45</xdr:col>
      <xdr:colOff>177800</xdr:colOff>
      <xdr:row>34</xdr:row>
      <xdr:rowOff>53158</xdr:rowOff>
    </xdr:to>
    <xdr:cxnSp macro="">
      <xdr:nvCxnSpPr>
        <xdr:cNvPr id="302" name="直線コネクタ 301"/>
        <xdr:cNvCxnSpPr/>
      </xdr:nvCxnSpPr>
      <xdr:spPr>
        <a:xfrm>
          <a:off x="7861300" y="587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3" name="フローチャート: 判断 302"/>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4" name="テキスト ボックス 303"/>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41728</xdr:rowOff>
    </xdr:from>
    <xdr:to>
      <xdr:col>41</xdr:col>
      <xdr:colOff>50800</xdr:colOff>
      <xdr:row>34</xdr:row>
      <xdr:rowOff>75039</xdr:rowOff>
    </xdr:to>
    <xdr:cxnSp macro="">
      <xdr:nvCxnSpPr>
        <xdr:cNvPr id="305" name="直線コネクタ 304"/>
        <xdr:cNvCxnSpPr/>
      </xdr:nvCxnSpPr>
      <xdr:spPr>
        <a:xfrm flipV="1">
          <a:off x="6972300" y="5871028"/>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6" name="フローチャート: 判断 305"/>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7" name="テキスト ボックス 306"/>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8" name="フローチャート: 判断 307"/>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09" name="テキスト ボックス 308"/>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79103</xdr:rowOff>
    </xdr:from>
    <xdr:to>
      <xdr:col>55</xdr:col>
      <xdr:colOff>50800</xdr:colOff>
      <xdr:row>35</xdr:row>
      <xdr:rowOff>9253</xdr:rowOff>
    </xdr:to>
    <xdr:sp macro="" textlink="">
      <xdr:nvSpPr>
        <xdr:cNvPr id="315" name="楕円 314"/>
        <xdr:cNvSpPr/>
      </xdr:nvSpPr>
      <xdr:spPr>
        <a:xfrm>
          <a:off x="104267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101980</xdr:rowOff>
    </xdr:from>
    <xdr:ext cx="469744" cy="259045"/>
    <xdr:sp macro="" textlink="">
      <xdr:nvSpPr>
        <xdr:cNvPr id="316" name="労働費該当値テキスト"/>
        <xdr:cNvSpPr txBox="1"/>
      </xdr:nvSpPr>
      <xdr:spPr>
        <a:xfrm>
          <a:off x="10528300" y="57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120904</xdr:rowOff>
    </xdr:from>
    <xdr:to>
      <xdr:col>50</xdr:col>
      <xdr:colOff>165100</xdr:colOff>
      <xdr:row>34</xdr:row>
      <xdr:rowOff>51054</xdr:rowOff>
    </xdr:to>
    <xdr:sp macro="" textlink="">
      <xdr:nvSpPr>
        <xdr:cNvPr id="317" name="楕円 316"/>
        <xdr:cNvSpPr/>
      </xdr:nvSpPr>
      <xdr:spPr>
        <a:xfrm>
          <a:off x="958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67581</xdr:rowOff>
    </xdr:from>
    <xdr:ext cx="469744" cy="259045"/>
    <xdr:sp macro="" textlink="">
      <xdr:nvSpPr>
        <xdr:cNvPr id="318" name="テキスト ボックス 317"/>
        <xdr:cNvSpPr txBox="1"/>
      </xdr:nvSpPr>
      <xdr:spPr>
        <a:xfrm>
          <a:off x="9404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2358</xdr:rowOff>
    </xdr:from>
    <xdr:to>
      <xdr:col>46</xdr:col>
      <xdr:colOff>38100</xdr:colOff>
      <xdr:row>34</xdr:row>
      <xdr:rowOff>103958</xdr:rowOff>
    </xdr:to>
    <xdr:sp macro="" textlink="">
      <xdr:nvSpPr>
        <xdr:cNvPr id="319" name="楕円 318"/>
        <xdr:cNvSpPr/>
      </xdr:nvSpPr>
      <xdr:spPr>
        <a:xfrm>
          <a:off x="8699500" y="5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120485</xdr:rowOff>
    </xdr:from>
    <xdr:ext cx="469744" cy="259045"/>
    <xdr:sp macro="" textlink="">
      <xdr:nvSpPr>
        <xdr:cNvPr id="320" name="テキスト ボックス 319"/>
        <xdr:cNvSpPr txBox="1"/>
      </xdr:nvSpPr>
      <xdr:spPr>
        <a:xfrm>
          <a:off x="8515428" y="56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162378</xdr:rowOff>
    </xdr:from>
    <xdr:to>
      <xdr:col>41</xdr:col>
      <xdr:colOff>101600</xdr:colOff>
      <xdr:row>34</xdr:row>
      <xdr:rowOff>92528</xdr:rowOff>
    </xdr:to>
    <xdr:sp macro="" textlink="">
      <xdr:nvSpPr>
        <xdr:cNvPr id="321" name="楕円 320"/>
        <xdr:cNvSpPr/>
      </xdr:nvSpPr>
      <xdr:spPr>
        <a:xfrm>
          <a:off x="7810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109055</xdr:rowOff>
    </xdr:from>
    <xdr:ext cx="469744" cy="259045"/>
    <xdr:sp macro="" textlink="">
      <xdr:nvSpPr>
        <xdr:cNvPr id="322" name="テキスト ボックス 321"/>
        <xdr:cNvSpPr txBox="1"/>
      </xdr:nvSpPr>
      <xdr:spPr>
        <a:xfrm>
          <a:off x="7626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24239</xdr:rowOff>
    </xdr:from>
    <xdr:to>
      <xdr:col>36</xdr:col>
      <xdr:colOff>165100</xdr:colOff>
      <xdr:row>34</xdr:row>
      <xdr:rowOff>125839</xdr:rowOff>
    </xdr:to>
    <xdr:sp macro="" textlink="">
      <xdr:nvSpPr>
        <xdr:cNvPr id="323" name="楕円 322"/>
        <xdr:cNvSpPr/>
      </xdr:nvSpPr>
      <xdr:spPr>
        <a:xfrm>
          <a:off x="6921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142366</xdr:rowOff>
    </xdr:from>
    <xdr:ext cx="469744" cy="259045"/>
    <xdr:sp macro="" textlink="">
      <xdr:nvSpPr>
        <xdr:cNvPr id="324" name="テキスト ボックス 323"/>
        <xdr:cNvSpPr txBox="1"/>
      </xdr:nvSpPr>
      <xdr:spPr>
        <a:xfrm>
          <a:off x="6737428" y="56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8" name="直線コネクタ 347"/>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9"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0" name="直線コネクタ 349"/>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1"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2" name="直線コネクタ 351"/>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29591</xdr:rowOff>
    </xdr:from>
    <xdr:to>
      <xdr:col>55</xdr:col>
      <xdr:colOff>0</xdr:colOff>
      <xdr:row>53</xdr:row>
      <xdr:rowOff>67158</xdr:rowOff>
    </xdr:to>
    <xdr:cxnSp macro="">
      <xdr:nvCxnSpPr>
        <xdr:cNvPr id="353" name="直線コネクタ 352"/>
        <xdr:cNvCxnSpPr/>
      </xdr:nvCxnSpPr>
      <xdr:spPr>
        <a:xfrm flipV="1">
          <a:off x="9639300" y="8944991"/>
          <a:ext cx="8382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4"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5" name="フローチャート: 判断 354"/>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67158</xdr:rowOff>
    </xdr:from>
    <xdr:to>
      <xdr:col>50</xdr:col>
      <xdr:colOff>114300</xdr:colOff>
      <xdr:row>53</xdr:row>
      <xdr:rowOff>138468</xdr:rowOff>
    </xdr:to>
    <xdr:cxnSp macro="">
      <xdr:nvCxnSpPr>
        <xdr:cNvPr id="356" name="直線コネクタ 355"/>
        <xdr:cNvCxnSpPr/>
      </xdr:nvCxnSpPr>
      <xdr:spPr>
        <a:xfrm flipV="1">
          <a:off x="8750300" y="9154008"/>
          <a:ext cx="8890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7" name="フローチャート: 判断 356"/>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58" name="テキスト ボックス 357"/>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36576</xdr:rowOff>
    </xdr:from>
    <xdr:to>
      <xdr:col>45</xdr:col>
      <xdr:colOff>177800</xdr:colOff>
      <xdr:row>53</xdr:row>
      <xdr:rowOff>138468</xdr:rowOff>
    </xdr:to>
    <xdr:cxnSp macro="">
      <xdr:nvCxnSpPr>
        <xdr:cNvPr id="359" name="直線コネクタ 358"/>
        <xdr:cNvCxnSpPr/>
      </xdr:nvCxnSpPr>
      <xdr:spPr>
        <a:xfrm>
          <a:off x="7861300" y="9123426"/>
          <a:ext cx="889000" cy="1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0" name="フローチャート: 判断 359"/>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1" name="テキスト ボックス 360"/>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36576</xdr:rowOff>
    </xdr:from>
    <xdr:to>
      <xdr:col>41</xdr:col>
      <xdr:colOff>50800</xdr:colOff>
      <xdr:row>53</xdr:row>
      <xdr:rowOff>88202</xdr:rowOff>
    </xdr:to>
    <xdr:cxnSp macro="">
      <xdr:nvCxnSpPr>
        <xdr:cNvPr id="362" name="直線コネクタ 361"/>
        <xdr:cNvCxnSpPr/>
      </xdr:nvCxnSpPr>
      <xdr:spPr>
        <a:xfrm flipV="1">
          <a:off x="6972300" y="9123426"/>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3" name="フローチャート: 判断 362"/>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4" name="テキスト ボックス 363"/>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5" name="フローチャート: 判断 364"/>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6" name="テキスト ボックス 365"/>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150241</xdr:rowOff>
    </xdr:from>
    <xdr:to>
      <xdr:col>55</xdr:col>
      <xdr:colOff>50800</xdr:colOff>
      <xdr:row>52</xdr:row>
      <xdr:rowOff>80391</xdr:rowOff>
    </xdr:to>
    <xdr:sp macro="" textlink="">
      <xdr:nvSpPr>
        <xdr:cNvPr id="372" name="楕円 371"/>
        <xdr:cNvSpPr/>
      </xdr:nvSpPr>
      <xdr:spPr>
        <a:xfrm>
          <a:off x="10426700" y="88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1668</xdr:rowOff>
    </xdr:from>
    <xdr:ext cx="534377" cy="259045"/>
    <xdr:sp macro="" textlink="">
      <xdr:nvSpPr>
        <xdr:cNvPr id="373" name="農林水産業費該当値テキスト"/>
        <xdr:cNvSpPr txBox="1"/>
      </xdr:nvSpPr>
      <xdr:spPr>
        <a:xfrm>
          <a:off x="10528300" y="87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16358</xdr:rowOff>
    </xdr:from>
    <xdr:to>
      <xdr:col>50</xdr:col>
      <xdr:colOff>165100</xdr:colOff>
      <xdr:row>53</xdr:row>
      <xdr:rowOff>117958</xdr:rowOff>
    </xdr:to>
    <xdr:sp macro="" textlink="">
      <xdr:nvSpPr>
        <xdr:cNvPr id="374" name="楕円 373"/>
        <xdr:cNvSpPr/>
      </xdr:nvSpPr>
      <xdr:spPr>
        <a:xfrm>
          <a:off x="9588500" y="91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134485</xdr:rowOff>
    </xdr:from>
    <xdr:ext cx="534377" cy="259045"/>
    <xdr:sp macro="" textlink="">
      <xdr:nvSpPr>
        <xdr:cNvPr id="375" name="テキスト ボックス 374"/>
        <xdr:cNvSpPr txBox="1"/>
      </xdr:nvSpPr>
      <xdr:spPr>
        <a:xfrm>
          <a:off x="9372111" y="88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87668</xdr:rowOff>
    </xdr:from>
    <xdr:to>
      <xdr:col>46</xdr:col>
      <xdr:colOff>38100</xdr:colOff>
      <xdr:row>54</xdr:row>
      <xdr:rowOff>17818</xdr:rowOff>
    </xdr:to>
    <xdr:sp macro="" textlink="">
      <xdr:nvSpPr>
        <xdr:cNvPr id="376" name="楕円 375"/>
        <xdr:cNvSpPr/>
      </xdr:nvSpPr>
      <xdr:spPr>
        <a:xfrm>
          <a:off x="8699500" y="91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34345</xdr:rowOff>
    </xdr:from>
    <xdr:ext cx="534377" cy="259045"/>
    <xdr:sp macro="" textlink="">
      <xdr:nvSpPr>
        <xdr:cNvPr id="377" name="テキスト ボックス 376"/>
        <xdr:cNvSpPr txBox="1"/>
      </xdr:nvSpPr>
      <xdr:spPr>
        <a:xfrm>
          <a:off x="8483111" y="8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157226</xdr:rowOff>
    </xdr:from>
    <xdr:to>
      <xdr:col>41</xdr:col>
      <xdr:colOff>101600</xdr:colOff>
      <xdr:row>53</xdr:row>
      <xdr:rowOff>87376</xdr:rowOff>
    </xdr:to>
    <xdr:sp macro="" textlink="">
      <xdr:nvSpPr>
        <xdr:cNvPr id="378" name="楕円 377"/>
        <xdr:cNvSpPr/>
      </xdr:nvSpPr>
      <xdr:spPr>
        <a:xfrm>
          <a:off x="7810500" y="90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103903</xdr:rowOff>
    </xdr:from>
    <xdr:ext cx="534377" cy="259045"/>
    <xdr:sp macro="" textlink="">
      <xdr:nvSpPr>
        <xdr:cNvPr id="379" name="テキスト ボックス 378"/>
        <xdr:cNvSpPr txBox="1"/>
      </xdr:nvSpPr>
      <xdr:spPr>
        <a:xfrm>
          <a:off x="7594111" y="88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37402</xdr:rowOff>
    </xdr:from>
    <xdr:to>
      <xdr:col>36</xdr:col>
      <xdr:colOff>165100</xdr:colOff>
      <xdr:row>53</xdr:row>
      <xdr:rowOff>139002</xdr:rowOff>
    </xdr:to>
    <xdr:sp macro="" textlink="">
      <xdr:nvSpPr>
        <xdr:cNvPr id="380" name="楕円 379"/>
        <xdr:cNvSpPr/>
      </xdr:nvSpPr>
      <xdr:spPr>
        <a:xfrm>
          <a:off x="6921500" y="91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155529</xdr:rowOff>
    </xdr:from>
    <xdr:ext cx="534377" cy="259045"/>
    <xdr:sp macro="" textlink="">
      <xdr:nvSpPr>
        <xdr:cNvPr id="381" name="テキスト ボックス 380"/>
        <xdr:cNvSpPr txBox="1"/>
      </xdr:nvSpPr>
      <xdr:spPr>
        <a:xfrm>
          <a:off x="6705111" y="88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5" name="直線コネクタ 404"/>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6"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7" name="直線コネクタ 406"/>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8"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9" name="直線コネクタ 408"/>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69047</xdr:rowOff>
    </xdr:from>
    <xdr:to>
      <xdr:col>55</xdr:col>
      <xdr:colOff>0</xdr:colOff>
      <xdr:row>78</xdr:row>
      <xdr:rowOff>8293</xdr:rowOff>
    </xdr:to>
    <xdr:cxnSp macro="">
      <xdr:nvCxnSpPr>
        <xdr:cNvPr id="410" name="直線コネクタ 409"/>
        <xdr:cNvCxnSpPr/>
      </xdr:nvCxnSpPr>
      <xdr:spPr>
        <a:xfrm flipV="1">
          <a:off x="9639300" y="13270697"/>
          <a:ext cx="838200" cy="1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1"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2" name="フローチャート: 判断 411"/>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8293</xdr:rowOff>
    </xdr:from>
    <xdr:to>
      <xdr:col>50</xdr:col>
      <xdr:colOff>114300</xdr:colOff>
      <xdr:row>78</xdr:row>
      <xdr:rowOff>15410</xdr:rowOff>
    </xdr:to>
    <xdr:cxnSp macro="">
      <xdr:nvCxnSpPr>
        <xdr:cNvPr id="413" name="直線コネクタ 412"/>
        <xdr:cNvCxnSpPr/>
      </xdr:nvCxnSpPr>
      <xdr:spPr>
        <a:xfrm flipV="1">
          <a:off x="8750300" y="13381393"/>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4" name="フローチャート: 判断 413"/>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5" name="テキスト ボックス 414"/>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15410</xdr:rowOff>
    </xdr:from>
    <xdr:to>
      <xdr:col>45</xdr:col>
      <xdr:colOff>177800</xdr:colOff>
      <xdr:row>78</xdr:row>
      <xdr:rowOff>17346</xdr:rowOff>
    </xdr:to>
    <xdr:cxnSp macro="">
      <xdr:nvCxnSpPr>
        <xdr:cNvPr id="416" name="直線コネクタ 415"/>
        <xdr:cNvCxnSpPr/>
      </xdr:nvCxnSpPr>
      <xdr:spPr>
        <a:xfrm flipV="1">
          <a:off x="7861300" y="1338851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7" name="フローチャート: 判断 416"/>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18" name="テキスト ボックス 417"/>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145941</xdr:rowOff>
    </xdr:from>
    <xdr:to>
      <xdr:col>41</xdr:col>
      <xdr:colOff>50800</xdr:colOff>
      <xdr:row>78</xdr:row>
      <xdr:rowOff>17346</xdr:rowOff>
    </xdr:to>
    <xdr:cxnSp macro="">
      <xdr:nvCxnSpPr>
        <xdr:cNvPr id="419" name="直線コネクタ 418"/>
        <xdr:cNvCxnSpPr/>
      </xdr:nvCxnSpPr>
      <xdr:spPr>
        <a:xfrm>
          <a:off x="6972300" y="13347591"/>
          <a:ext cx="889000" cy="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0" name="フローチャート: 判断 419"/>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1" name="テキスト ボックス 420"/>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2" name="フローチャート: 判断 421"/>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3" name="テキスト ボックス 422"/>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18247</xdr:rowOff>
    </xdr:from>
    <xdr:to>
      <xdr:col>55</xdr:col>
      <xdr:colOff>50800</xdr:colOff>
      <xdr:row>77</xdr:row>
      <xdr:rowOff>119847</xdr:rowOff>
    </xdr:to>
    <xdr:sp macro="" textlink="">
      <xdr:nvSpPr>
        <xdr:cNvPr id="429" name="楕円 428"/>
        <xdr:cNvSpPr/>
      </xdr:nvSpPr>
      <xdr:spPr>
        <a:xfrm>
          <a:off x="10426700" y="132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41124</xdr:rowOff>
    </xdr:from>
    <xdr:ext cx="534377" cy="259045"/>
    <xdr:sp macro="" textlink="">
      <xdr:nvSpPr>
        <xdr:cNvPr id="430" name="商工費該当値テキスト"/>
        <xdr:cNvSpPr txBox="1"/>
      </xdr:nvSpPr>
      <xdr:spPr>
        <a:xfrm>
          <a:off x="10528300" y="130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128943</xdr:rowOff>
    </xdr:from>
    <xdr:to>
      <xdr:col>50</xdr:col>
      <xdr:colOff>165100</xdr:colOff>
      <xdr:row>78</xdr:row>
      <xdr:rowOff>59093</xdr:rowOff>
    </xdr:to>
    <xdr:sp macro="" textlink="">
      <xdr:nvSpPr>
        <xdr:cNvPr id="431" name="楕円 430"/>
        <xdr:cNvSpPr/>
      </xdr:nvSpPr>
      <xdr:spPr>
        <a:xfrm>
          <a:off x="9588500" y="133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75620</xdr:rowOff>
    </xdr:from>
    <xdr:ext cx="534377" cy="259045"/>
    <xdr:sp macro="" textlink="">
      <xdr:nvSpPr>
        <xdr:cNvPr id="432" name="テキスト ボックス 431"/>
        <xdr:cNvSpPr txBox="1"/>
      </xdr:nvSpPr>
      <xdr:spPr>
        <a:xfrm>
          <a:off x="9372111" y="131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136060</xdr:rowOff>
    </xdr:from>
    <xdr:to>
      <xdr:col>46</xdr:col>
      <xdr:colOff>38100</xdr:colOff>
      <xdr:row>78</xdr:row>
      <xdr:rowOff>66210</xdr:rowOff>
    </xdr:to>
    <xdr:sp macro="" textlink="">
      <xdr:nvSpPr>
        <xdr:cNvPr id="433" name="楕円 432"/>
        <xdr:cNvSpPr/>
      </xdr:nvSpPr>
      <xdr:spPr>
        <a:xfrm>
          <a:off x="8699500" y="133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82737</xdr:rowOff>
    </xdr:from>
    <xdr:ext cx="534377" cy="259045"/>
    <xdr:sp macro="" textlink="">
      <xdr:nvSpPr>
        <xdr:cNvPr id="434" name="テキスト ボックス 433"/>
        <xdr:cNvSpPr txBox="1"/>
      </xdr:nvSpPr>
      <xdr:spPr>
        <a:xfrm>
          <a:off x="8483111" y="131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137996</xdr:rowOff>
    </xdr:from>
    <xdr:to>
      <xdr:col>41</xdr:col>
      <xdr:colOff>101600</xdr:colOff>
      <xdr:row>78</xdr:row>
      <xdr:rowOff>68146</xdr:rowOff>
    </xdr:to>
    <xdr:sp macro="" textlink="">
      <xdr:nvSpPr>
        <xdr:cNvPr id="435" name="楕円 434"/>
        <xdr:cNvSpPr/>
      </xdr:nvSpPr>
      <xdr:spPr>
        <a:xfrm>
          <a:off x="7810500" y="133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84673</xdr:rowOff>
    </xdr:from>
    <xdr:ext cx="534377" cy="259045"/>
    <xdr:sp macro="" textlink="">
      <xdr:nvSpPr>
        <xdr:cNvPr id="436" name="テキスト ボックス 435"/>
        <xdr:cNvSpPr txBox="1"/>
      </xdr:nvSpPr>
      <xdr:spPr>
        <a:xfrm>
          <a:off x="7594111" y="131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95141</xdr:rowOff>
    </xdr:from>
    <xdr:to>
      <xdr:col>36</xdr:col>
      <xdr:colOff>165100</xdr:colOff>
      <xdr:row>78</xdr:row>
      <xdr:rowOff>25291</xdr:rowOff>
    </xdr:to>
    <xdr:sp macro="" textlink="">
      <xdr:nvSpPr>
        <xdr:cNvPr id="437" name="楕円 436"/>
        <xdr:cNvSpPr/>
      </xdr:nvSpPr>
      <xdr:spPr>
        <a:xfrm>
          <a:off x="6921500" y="132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41818</xdr:rowOff>
    </xdr:from>
    <xdr:ext cx="534377" cy="259045"/>
    <xdr:sp macro="" textlink="">
      <xdr:nvSpPr>
        <xdr:cNvPr id="438" name="テキスト ボックス 437"/>
        <xdr:cNvSpPr txBox="1"/>
      </xdr:nvSpPr>
      <xdr:spPr>
        <a:xfrm>
          <a:off x="6705111" y="130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9" name="直線コネクタ 448"/>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0" name="テキスト ボックス 449"/>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1" name="直線コネクタ 45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2" name="テキスト ボックス 45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3" name="直線コネクタ 452"/>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4" name="テキスト ボックス 453"/>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7" name="直線コネクタ 456"/>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8" name="テキスト ボックス 457"/>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9" name="直線コネクタ 45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0" name="テキスト ボックス 45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1" name="直線コネクタ 460"/>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2" name="テキスト ボックス 461"/>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6" name="直線コネクタ 465"/>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7"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8" name="直線コネクタ 467"/>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9"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0" name="直線コネクタ 469"/>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101039</xdr:rowOff>
    </xdr:from>
    <xdr:to>
      <xdr:col>55</xdr:col>
      <xdr:colOff>0</xdr:colOff>
      <xdr:row>94</xdr:row>
      <xdr:rowOff>161589</xdr:rowOff>
    </xdr:to>
    <xdr:cxnSp macro="">
      <xdr:nvCxnSpPr>
        <xdr:cNvPr id="471" name="直線コネクタ 470"/>
        <xdr:cNvCxnSpPr/>
      </xdr:nvCxnSpPr>
      <xdr:spPr>
        <a:xfrm>
          <a:off x="9639300" y="16217339"/>
          <a:ext cx="8382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2"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3" name="フローチャート: 判断 472"/>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122859</xdr:rowOff>
    </xdr:from>
    <xdr:to>
      <xdr:col>50</xdr:col>
      <xdr:colOff>114300</xdr:colOff>
      <xdr:row>94</xdr:row>
      <xdr:rowOff>101039</xdr:rowOff>
    </xdr:to>
    <xdr:cxnSp macro="">
      <xdr:nvCxnSpPr>
        <xdr:cNvPr id="474" name="直線コネクタ 473"/>
        <xdr:cNvCxnSpPr/>
      </xdr:nvCxnSpPr>
      <xdr:spPr>
        <a:xfrm>
          <a:off x="8750300" y="15896259"/>
          <a:ext cx="889000" cy="3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5" name="フローチャート: 判断 474"/>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6" name="テキスト ボックス 475"/>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122859</xdr:rowOff>
    </xdr:from>
    <xdr:to>
      <xdr:col>45</xdr:col>
      <xdr:colOff>177800</xdr:colOff>
      <xdr:row>94</xdr:row>
      <xdr:rowOff>19628</xdr:rowOff>
    </xdr:to>
    <xdr:cxnSp macro="">
      <xdr:nvCxnSpPr>
        <xdr:cNvPr id="477" name="直線コネクタ 476"/>
        <xdr:cNvCxnSpPr/>
      </xdr:nvCxnSpPr>
      <xdr:spPr>
        <a:xfrm flipV="1">
          <a:off x="7861300" y="15896259"/>
          <a:ext cx="889000" cy="23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8" name="フローチャート: 判断 477"/>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79" name="テキスト ボックス 478"/>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19628</xdr:rowOff>
    </xdr:from>
    <xdr:to>
      <xdr:col>41</xdr:col>
      <xdr:colOff>50800</xdr:colOff>
      <xdr:row>94</xdr:row>
      <xdr:rowOff>151378</xdr:rowOff>
    </xdr:to>
    <xdr:cxnSp macro="">
      <xdr:nvCxnSpPr>
        <xdr:cNvPr id="480" name="直線コネクタ 479"/>
        <xdr:cNvCxnSpPr/>
      </xdr:nvCxnSpPr>
      <xdr:spPr>
        <a:xfrm flipV="1">
          <a:off x="6972300" y="16135928"/>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1" name="フローチャート: 判断 480"/>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2" name="テキスト ボックス 481"/>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3" name="フローチャート: 判断 482"/>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4" name="テキスト ボックス 483"/>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110789</xdr:rowOff>
    </xdr:from>
    <xdr:to>
      <xdr:col>55</xdr:col>
      <xdr:colOff>50800</xdr:colOff>
      <xdr:row>95</xdr:row>
      <xdr:rowOff>40939</xdr:rowOff>
    </xdr:to>
    <xdr:sp macro="" textlink="">
      <xdr:nvSpPr>
        <xdr:cNvPr id="490" name="楕円 489"/>
        <xdr:cNvSpPr/>
      </xdr:nvSpPr>
      <xdr:spPr>
        <a:xfrm>
          <a:off x="10426700" y="162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133666</xdr:rowOff>
    </xdr:from>
    <xdr:ext cx="534377" cy="259045"/>
    <xdr:sp macro="" textlink="">
      <xdr:nvSpPr>
        <xdr:cNvPr id="491" name="土木費該当値テキスト"/>
        <xdr:cNvSpPr txBox="1"/>
      </xdr:nvSpPr>
      <xdr:spPr>
        <a:xfrm>
          <a:off x="10528300" y="160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50239</xdr:rowOff>
    </xdr:from>
    <xdr:to>
      <xdr:col>50</xdr:col>
      <xdr:colOff>165100</xdr:colOff>
      <xdr:row>94</xdr:row>
      <xdr:rowOff>151839</xdr:rowOff>
    </xdr:to>
    <xdr:sp macro="" textlink="">
      <xdr:nvSpPr>
        <xdr:cNvPr id="492" name="楕円 491"/>
        <xdr:cNvSpPr/>
      </xdr:nvSpPr>
      <xdr:spPr>
        <a:xfrm>
          <a:off x="9588500" y="161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168366</xdr:rowOff>
    </xdr:from>
    <xdr:ext cx="534377" cy="259045"/>
    <xdr:sp macro="" textlink="">
      <xdr:nvSpPr>
        <xdr:cNvPr id="493" name="テキスト ボックス 492"/>
        <xdr:cNvSpPr txBox="1"/>
      </xdr:nvSpPr>
      <xdr:spPr>
        <a:xfrm>
          <a:off x="9372111" y="1594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72059</xdr:rowOff>
    </xdr:from>
    <xdr:to>
      <xdr:col>46</xdr:col>
      <xdr:colOff>38100</xdr:colOff>
      <xdr:row>93</xdr:row>
      <xdr:rowOff>2209</xdr:rowOff>
    </xdr:to>
    <xdr:sp macro="" textlink="">
      <xdr:nvSpPr>
        <xdr:cNvPr id="494" name="楕円 493"/>
        <xdr:cNvSpPr/>
      </xdr:nvSpPr>
      <xdr:spPr>
        <a:xfrm>
          <a:off x="8699500" y="158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18736</xdr:rowOff>
    </xdr:from>
    <xdr:ext cx="599010" cy="259045"/>
    <xdr:sp macro="" textlink="">
      <xdr:nvSpPr>
        <xdr:cNvPr id="495" name="テキスト ボックス 494"/>
        <xdr:cNvSpPr txBox="1"/>
      </xdr:nvSpPr>
      <xdr:spPr>
        <a:xfrm>
          <a:off x="8450795" y="156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140278</xdr:rowOff>
    </xdr:from>
    <xdr:to>
      <xdr:col>41</xdr:col>
      <xdr:colOff>101600</xdr:colOff>
      <xdr:row>94</xdr:row>
      <xdr:rowOff>70428</xdr:rowOff>
    </xdr:to>
    <xdr:sp macro="" textlink="">
      <xdr:nvSpPr>
        <xdr:cNvPr id="496" name="楕円 495"/>
        <xdr:cNvSpPr/>
      </xdr:nvSpPr>
      <xdr:spPr>
        <a:xfrm>
          <a:off x="7810500" y="160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86955</xdr:rowOff>
    </xdr:from>
    <xdr:ext cx="599010" cy="259045"/>
    <xdr:sp macro="" textlink="">
      <xdr:nvSpPr>
        <xdr:cNvPr id="497" name="テキスト ボックス 496"/>
        <xdr:cNvSpPr txBox="1"/>
      </xdr:nvSpPr>
      <xdr:spPr>
        <a:xfrm>
          <a:off x="7561795" y="1586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100578</xdr:rowOff>
    </xdr:from>
    <xdr:to>
      <xdr:col>36</xdr:col>
      <xdr:colOff>165100</xdr:colOff>
      <xdr:row>95</xdr:row>
      <xdr:rowOff>30728</xdr:rowOff>
    </xdr:to>
    <xdr:sp macro="" textlink="">
      <xdr:nvSpPr>
        <xdr:cNvPr id="498" name="楕円 497"/>
        <xdr:cNvSpPr/>
      </xdr:nvSpPr>
      <xdr:spPr>
        <a:xfrm>
          <a:off x="6921500" y="162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47255</xdr:rowOff>
    </xdr:from>
    <xdr:ext cx="534377" cy="259045"/>
    <xdr:sp macro="" textlink="">
      <xdr:nvSpPr>
        <xdr:cNvPr id="499" name="テキスト ボックス 498"/>
        <xdr:cNvSpPr txBox="1"/>
      </xdr:nvSpPr>
      <xdr:spPr>
        <a:xfrm>
          <a:off x="6705111" y="159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3" name="直線コネクタ 522"/>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4"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5" name="直線コネクタ 524"/>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6"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7" name="直線コネクタ 526"/>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129851</xdr:rowOff>
    </xdr:from>
    <xdr:to>
      <xdr:col>85</xdr:col>
      <xdr:colOff>127000</xdr:colOff>
      <xdr:row>34</xdr:row>
      <xdr:rowOff>43917</xdr:rowOff>
    </xdr:to>
    <xdr:cxnSp macro="">
      <xdr:nvCxnSpPr>
        <xdr:cNvPr id="528" name="直線コネクタ 527"/>
        <xdr:cNvCxnSpPr/>
      </xdr:nvCxnSpPr>
      <xdr:spPr>
        <a:xfrm flipV="1">
          <a:off x="15481300" y="5444801"/>
          <a:ext cx="838200" cy="4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9"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0" name="フローチャート: 判断 529"/>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43917</xdr:rowOff>
    </xdr:from>
    <xdr:to>
      <xdr:col>81</xdr:col>
      <xdr:colOff>50800</xdr:colOff>
      <xdr:row>35</xdr:row>
      <xdr:rowOff>112668</xdr:rowOff>
    </xdr:to>
    <xdr:cxnSp macro="">
      <xdr:nvCxnSpPr>
        <xdr:cNvPr id="531" name="直線コネクタ 530"/>
        <xdr:cNvCxnSpPr/>
      </xdr:nvCxnSpPr>
      <xdr:spPr>
        <a:xfrm flipV="1">
          <a:off x="14592300" y="5873217"/>
          <a:ext cx="8890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2" name="フローチャート: 判断 531"/>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3" name="テキスト ボックス 532"/>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87294</xdr:rowOff>
    </xdr:from>
    <xdr:to>
      <xdr:col>76</xdr:col>
      <xdr:colOff>114300</xdr:colOff>
      <xdr:row>35</xdr:row>
      <xdr:rowOff>112668</xdr:rowOff>
    </xdr:to>
    <xdr:cxnSp macro="">
      <xdr:nvCxnSpPr>
        <xdr:cNvPr id="534" name="直線コネクタ 533"/>
        <xdr:cNvCxnSpPr/>
      </xdr:nvCxnSpPr>
      <xdr:spPr>
        <a:xfrm>
          <a:off x="13703300" y="608804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5" name="フローチャート: 判断 534"/>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6" name="テキスト ボックス 535"/>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147911</xdr:rowOff>
    </xdr:from>
    <xdr:to>
      <xdr:col>71</xdr:col>
      <xdr:colOff>177800</xdr:colOff>
      <xdr:row>35</xdr:row>
      <xdr:rowOff>87294</xdr:rowOff>
    </xdr:to>
    <xdr:cxnSp macro="">
      <xdr:nvCxnSpPr>
        <xdr:cNvPr id="537" name="直線コネクタ 536"/>
        <xdr:cNvCxnSpPr/>
      </xdr:nvCxnSpPr>
      <xdr:spPr>
        <a:xfrm>
          <a:off x="12814300" y="5977211"/>
          <a:ext cx="889000" cy="1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8" name="フローチャート: 判断 537"/>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9" name="テキスト ボックス 538"/>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0" name="フローチャート: 判断 539"/>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1" name="テキスト ボックス 540"/>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79051</xdr:rowOff>
    </xdr:from>
    <xdr:to>
      <xdr:col>85</xdr:col>
      <xdr:colOff>177800</xdr:colOff>
      <xdr:row>32</xdr:row>
      <xdr:rowOff>9201</xdr:rowOff>
    </xdr:to>
    <xdr:sp macro="" textlink="">
      <xdr:nvSpPr>
        <xdr:cNvPr id="547" name="楕円 546"/>
        <xdr:cNvSpPr/>
      </xdr:nvSpPr>
      <xdr:spPr>
        <a:xfrm>
          <a:off x="16268700" y="53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101928</xdr:rowOff>
    </xdr:from>
    <xdr:ext cx="534377" cy="259045"/>
    <xdr:sp macro="" textlink="">
      <xdr:nvSpPr>
        <xdr:cNvPr id="548" name="消防費該当値テキスト"/>
        <xdr:cNvSpPr txBox="1"/>
      </xdr:nvSpPr>
      <xdr:spPr>
        <a:xfrm>
          <a:off x="16370300" y="52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164567</xdr:rowOff>
    </xdr:from>
    <xdr:to>
      <xdr:col>81</xdr:col>
      <xdr:colOff>101600</xdr:colOff>
      <xdr:row>34</xdr:row>
      <xdr:rowOff>94717</xdr:rowOff>
    </xdr:to>
    <xdr:sp macro="" textlink="">
      <xdr:nvSpPr>
        <xdr:cNvPr id="549" name="楕円 548"/>
        <xdr:cNvSpPr/>
      </xdr:nvSpPr>
      <xdr:spPr>
        <a:xfrm>
          <a:off x="15430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111244</xdr:rowOff>
    </xdr:from>
    <xdr:ext cx="534377" cy="259045"/>
    <xdr:sp macro="" textlink="">
      <xdr:nvSpPr>
        <xdr:cNvPr id="550" name="テキスト ボックス 549"/>
        <xdr:cNvSpPr txBox="1"/>
      </xdr:nvSpPr>
      <xdr:spPr>
        <a:xfrm>
          <a:off x="15214111" y="55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61868</xdr:rowOff>
    </xdr:from>
    <xdr:to>
      <xdr:col>76</xdr:col>
      <xdr:colOff>165100</xdr:colOff>
      <xdr:row>35</xdr:row>
      <xdr:rowOff>163468</xdr:rowOff>
    </xdr:to>
    <xdr:sp macro="" textlink="">
      <xdr:nvSpPr>
        <xdr:cNvPr id="551" name="楕円 550"/>
        <xdr:cNvSpPr/>
      </xdr:nvSpPr>
      <xdr:spPr>
        <a:xfrm>
          <a:off x="14541500" y="60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8545</xdr:rowOff>
    </xdr:from>
    <xdr:ext cx="534377" cy="259045"/>
    <xdr:sp macro="" textlink="">
      <xdr:nvSpPr>
        <xdr:cNvPr id="552" name="テキスト ボックス 551"/>
        <xdr:cNvSpPr txBox="1"/>
      </xdr:nvSpPr>
      <xdr:spPr>
        <a:xfrm>
          <a:off x="14325111" y="58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36494</xdr:rowOff>
    </xdr:from>
    <xdr:to>
      <xdr:col>72</xdr:col>
      <xdr:colOff>38100</xdr:colOff>
      <xdr:row>35</xdr:row>
      <xdr:rowOff>138094</xdr:rowOff>
    </xdr:to>
    <xdr:sp macro="" textlink="">
      <xdr:nvSpPr>
        <xdr:cNvPr id="553" name="楕円 552"/>
        <xdr:cNvSpPr/>
      </xdr:nvSpPr>
      <xdr:spPr>
        <a:xfrm>
          <a:off x="13652500" y="60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154621</xdr:rowOff>
    </xdr:from>
    <xdr:ext cx="534377" cy="259045"/>
    <xdr:sp macro="" textlink="">
      <xdr:nvSpPr>
        <xdr:cNvPr id="554" name="テキスト ボックス 553"/>
        <xdr:cNvSpPr txBox="1"/>
      </xdr:nvSpPr>
      <xdr:spPr>
        <a:xfrm>
          <a:off x="13436111" y="58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97111</xdr:rowOff>
    </xdr:from>
    <xdr:to>
      <xdr:col>67</xdr:col>
      <xdr:colOff>101600</xdr:colOff>
      <xdr:row>35</xdr:row>
      <xdr:rowOff>27261</xdr:rowOff>
    </xdr:to>
    <xdr:sp macro="" textlink="">
      <xdr:nvSpPr>
        <xdr:cNvPr id="555" name="楕円 554"/>
        <xdr:cNvSpPr/>
      </xdr:nvSpPr>
      <xdr:spPr>
        <a:xfrm>
          <a:off x="12763500" y="59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43788</xdr:rowOff>
    </xdr:from>
    <xdr:ext cx="534377" cy="259045"/>
    <xdr:sp macro="" textlink="">
      <xdr:nvSpPr>
        <xdr:cNvPr id="556" name="テキスト ボックス 555"/>
        <xdr:cNvSpPr txBox="1"/>
      </xdr:nvSpPr>
      <xdr:spPr>
        <a:xfrm>
          <a:off x="12547111" y="57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8" name="テキスト ボックス 56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2" name="テキスト ボックス 57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0" name="直線コネクタ 579"/>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1"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2" name="直線コネクタ 581"/>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3"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4" name="直線コネクタ 583"/>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167360</xdr:rowOff>
    </xdr:from>
    <xdr:to>
      <xdr:col>85</xdr:col>
      <xdr:colOff>127000</xdr:colOff>
      <xdr:row>55</xdr:row>
      <xdr:rowOff>66563</xdr:rowOff>
    </xdr:to>
    <xdr:cxnSp macro="">
      <xdr:nvCxnSpPr>
        <xdr:cNvPr id="585" name="直線コネクタ 584"/>
        <xdr:cNvCxnSpPr/>
      </xdr:nvCxnSpPr>
      <xdr:spPr>
        <a:xfrm>
          <a:off x="15481300" y="9425660"/>
          <a:ext cx="838200" cy="7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6"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7" name="フローチャート: 判断 586"/>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48405</xdr:rowOff>
    </xdr:from>
    <xdr:to>
      <xdr:col>81</xdr:col>
      <xdr:colOff>50800</xdr:colOff>
      <xdr:row>54</xdr:row>
      <xdr:rowOff>167360</xdr:rowOff>
    </xdr:to>
    <xdr:cxnSp macro="">
      <xdr:nvCxnSpPr>
        <xdr:cNvPr id="588" name="直線コネクタ 587"/>
        <xdr:cNvCxnSpPr/>
      </xdr:nvCxnSpPr>
      <xdr:spPr>
        <a:xfrm>
          <a:off x="14592300" y="9306705"/>
          <a:ext cx="889000" cy="1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9" name="フローチャート: 判断 588"/>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0" name="テキスト ボックス 589"/>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48405</xdr:rowOff>
    </xdr:from>
    <xdr:to>
      <xdr:col>76</xdr:col>
      <xdr:colOff>114300</xdr:colOff>
      <xdr:row>55</xdr:row>
      <xdr:rowOff>2365</xdr:rowOff>
    </xdr:to>
    <xdr:cxnSp macro="">
      <xdr:nvCxnSpPr>
        <xdr:cNvPr id="591" name="直線コネクタ 590"/>
        <xdr:cNvCxnSpPr/>
      </xdr:nvCxnSpPr>
      <xdr:spPr>
        <a:xfrm flipV="1">
          <a:off x="13703300" y="9306705"/>
          <a:ext cx="8890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2" name="フローチャート: 判断 591"/>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3" name="テキスト ボックス 592"/>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1450</xdr:rowOff>
    </xdr:from>
    <xdr:to>
      <xdr:col>71</xdr:col>
      <xdr:colOff>177800</xdr:colOff>
      <xdr:row>55</xdr:row>
      <xdr:rowOff>2365</xdr:rowOff>
    </xdr:to>
    <xdr:cxnSp macro="">
      <xdr:nvCxnSpPr>
        <xdr:cNvPr id="594" name="直線コネクタ 593"/>
        <xdr:cNvCxnSpPr/>
      </xdr:nvCxnSpPr>
      <xdr:spPr>
        <a:xfrm>
          <a:off x="12814300" y="9088300"/>
          <a:ext cx="889000" cy="3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5" name="フローチャート: 判断 594"/>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6" name="テキスト ボックス 595"/>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7" name="フローチャート: 判断 596"/>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598" name="テキスト ボックス 597"/>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15763</xdr:rowOff>
    </xdr:from>
    <xdr:to>
      <xdr:col>85</xdr:col>
      <xdr:colOff>177800</xdr:colOff>
      <xdr:row>55</xdr:row>
      <xdr:rowOff>117363</xdr:rowOff>
    </xdr:to>
    <xdr:sp macro="" textlink="">
      <xdr:nvSpPr>
        <xdr:cNvPr id="604" name="楕円 603"/>
        <xdr:cNvSpPr/>
      </xdr:nvSpPr>
      <xdr:spPr>
        <a:xfrm>
          <a:off x="16268700" y="9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38640</xdr:rowOff>
    </xdr:from>
    <xdr:ext cx="534377" cy="259045"/>
    <xdr:sp macro="" textlink="">
      <xdr:nvSpPr>
        <xdr:cNvPr id="605" name="教育費該当値テキスト"/>
        <xdr:cNvSpPr txBox="1"/>
      </xdr:nvSpPr>
      <xdr:spPr>
        <a:xfrm>
          <a:off x="16370300" y="92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116560</xdr:rowOff>
    </xdr:from>
    <xdr:to>
      <xdr:col>81</xdr:col>
      <xdr:colOff>101600</xdr:colOff>
      <xdr:row>55</xdr:row>
      <xdr:rowOff>46710</xdr:rowOff>
    </xdr:to>
    <xdr:sp macro="" textlink="">
      <xdr:nvSpPr>
        <xdr:cNvPr id="606" name="楕円 605"/>
        <xdr:cNvSpPr/>
      </xdr:nvSpPr>
      <xdr:spPr>
        <a:xfrm>
          <a:off x="15430500" y="93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63237</xdr:rowOff>
    </xdr:from>
    <xdr:ext cx="534377" cy="259045"/>
    <xdr:sp macro="" textlink="">
      <xdr:nvSpPr>
        <xdr:cNvPr id="607" name="テキスト ボックス 606"/>
        <xdr:cNvSpPr txBox="1"/>
      </xdr:nvSpPr>
      <xdr:spPr>
        <a:xfrm>
          <a:off x="15214111" y="91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169055</xdr:rowOff>
    </xdr:from>
    <xdr:to>
      <xdr:col>76</xdr:col>
      <xdr:colOff>165100</xdr:colOff>
      <xdr:row>54</xdr:row>
      <xdr:rowOff>99205</xdr:rowOff>
    </xdr:to>
    <xdr:sp macro="" textlink="">
      <xdr:nvSpPr>
        <xdr:cNvPr id="608" name="楕円 607"/>
        <xdr:cNvSpPr/>
      </xdr:nvSpPr>
      <xdr:spPr>
        <a:xfrm>
          <a:off x="14541500" y="92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115732</xdr:rowOff>
    </xdr:from>
    <xdr:ext cx="599010" cy="259045"/>
    <xdr:sp macro="" textlink="">
      <xdr:nvSpPr>
        <xdr:cNvPr id="609" name="テキスト ボックス 608"/>
        <xdr:cNvSpPr txBox="1"/>
      </xdr:nvSpPr>
      <xdr:spPr>
        <a:xfrm>
          <a:off x="14292795" y="903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123015</xdr:rowOff>
    </xdr:from>
    <xdr:to>
      <xdr:col>72</xdr:col>
      <xdr:colOff>38100</xdr:colOff>
      <xdr:row>55</xdr:row>
      <xdr:rowOff>53165</xdr:rowOff>
    </xdr:to>
    <xdr:sp macro="" textlink="">
      <xdr:nvSpPr>
        <xdr:cNvPr id="610" name="楕円 609"/>
        <xdr:cNvSpPr/>
      </xdr:nvSpPr>
      <xdr:spPr>
        <a:xfrm>
          <a:off x="13652500" y="93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69692</xdr:rowOff>
    </xdr:from>
    <xdr:ext cx="534377" cy="259045"/>
    <xdr:sp macro="" textlink="">
      <xdr:nvSpPr>
        <xdr:cNvPr id="611" name="テキスト ボックス 610"/>
        <xdr:cNvSpPr txBox="1"/>
      </xdr:nvSpPr>
      <xdr:spPr>
        <a:xfrm>
          <a:off x="13436111" y="91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122100</xdr:rowOff>
    </xdr:from>
    <xdr:to>
      <xdr:col>67</xdr:col>
      <xdr:colOff>101600</xdr:colOff>
      <xdr:row>53</xdr:row>
      <xdr:rowOff>52250</xdr:rowOff>
    </xdr:to>
    <xdr:sp macro="" textlink="">
      <xdr:nvSpPr>
        <xdr:cNvPr id="612" name="楕円 611"/>
        <xdr:cNvSpPr/>
      </xdr:nvSpPr>
      <xdr:spPr>
        <a:xfrm>
          <a:off x="12763500" y="90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68777</xdr:rowOff>
    </xdr:from>
    <xdr:ext cx="599010" cy="259045"/>
    <xdr:sp macro="" textlink="">
      <xdr:nvSpPr>
        <xdr:cNvPr id="613" name="テキスト ボックス 612"/>
        <xdr:cNvSpPr txBox="1"/>
      </xdr:nvSpPr>
      <xdr:spPr>
        <a:xfrm>
          <a:off x="12514795" y="88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9" name="直線コネクタ 638"/>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2"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3" name="直線コネクタ 642"/>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56962</xdr:rowOff>
    </xdr:from>
    <xdr:to>
      <xdr:col>85</xdr:col>
      <xdr:colOff>127000</xdr:colOff>
      <xdr:row>79</xdr:row>
      <xdr:rowOff>98879</xdr:rowOff>
    </xdr:to>
    <xdr:cxnSp macro="">
      <xdr:nvCxnSpPr>
        <xdr:cNvPr id="644" name="直線コネクタ 643"/>
        <xdr:cNvCxnSpPr/>
      </xdr:nvCxnSpPr>
      <xdr:spPr>
        <a:xfrm>
          <a:off x="15481300" y="13601512"/>
          <a:ext cx="8382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5"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6" name="フローチャート: 判断 645"/>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56962</xdr:rowOff>
    </xdr:from>
    <xdr:to>
      <xdr:col>81</xdr:col>
      <xdr:colOff>50800</xdr:colOff>
      <xdr:row>79</xdr:row>
      <xdr:rowOff>98879</xdr:rowOff>
    </xdr:to>
    <xdr:cxnSp macro="">
      <xdr:nvCxnSpPr>
        <xdr:cNvPr id="647" name="直線コネクタ 646"/>
        <xdr:cNvCxnSpPr/>
      </xdr:nvCxnSpPr>
      <xdr:spPr>
        <a:xfrm flipV="1">
          <a:off x="14592300" y="13601512"/>
          <a:ext cx="8890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8" name="フローチャート: 判断 647"/>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9" name="テキスト ボックス 648"/>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8908</xdr:rowOff>
    </xdr:from>
    <xdr:to>
      <xdr:col>76</xdr:col>
      <xdr:colOff>114300</xdr:colOff>
      <xdr:row>79</xdr:row>
      <xdr:rowOff>98879</xdr:rowOff>
    </xdr:to>
    <xdr:cxnSp macro="">
      <xdr:nvCxnSpPr>
        <xdr:cNvPr id="650" name="直線コネクタ 649"/>
        <xdr:cNvCxnSpPr/>
      </xdr:nvCxnSpPr>
      <xdr:spPr>
        <a:xfrm>
          <a:off x="13703300" y="13553458"/>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1" name="フローチャート: 判断 650"/>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2" name="テキスト ボックス 651"/>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161499</xdr:rowOff>
    </xdr:from>
    <xdr:to>
      <xdr:col>71</xdr:col>
      <xdr:colOff>177800</xdr:colOff>
      <xdr:row>79</xdr:row>
      <xdr:rowOff>8908</xdr:rowOff>
    </xdr:to>
    <xdr:cxnSp macro="">
      <xdr:nvCxnSpPr>
        <xdr:cNvPr id="653" name="直線コネクタ 652"/>
        <xdr:cNvCxnSpPr/>
      </xdr:nvCxnSpPr>
      <xdr:spPr>
        <a:xfrm>
          <a:off x="12814300" y="1353459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4" name="フローチャート: 判断 653"/>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5" name="テキスト ボックス 654"/>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6" name="フローチャート: 判断 655"/>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7" name="テキスト ボックス 656"/>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6162</xdr:rowOff>
    </xdr:from>
    <xdr:to>
      <xdr:col>81</xdr:col>
      <xdr:colOff>101600</xdr:colOff>
      <xdr:row>79</xdr:row>
      <xdr:rowOff>107762</xdr:rowOff>
    </xdr:to>
    <xdr:sp macro="" textlink="">
      <xdr:nvSpPr>
        <xdr:cNvPr id="665" name="楕円 664"/>
        <xdr:cNvSpPr/>
      </xdr:nvSpPr>
      <xdr:spPr>
        <a:xfrm>
          <a:off x="15430500" y="13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98889</xdr:rowOff>
    </xdr:from>
    <xdr:ext cx="469744" cy="259045"/>
    <xdr:sp macro="" textlink="">
      <xdr:nvSpPr>
        <xdr:cNvPr id="666" name="テキスト ボックス 665"/>
        <xdr:cNvSpPr txBox="1"/>
      </xdr:nvSpPr>
      <xdr:spPr>
        <a:xfrm>
          <a:off x="15246428" y="136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129558</xdr:rowOff>
    </xdr:from>
    <xdr:to>
      <xdr:col>72</xdr:col>
      <xdr:colOff>38100</xdr:colOff>
      <xdr:row>79</xdr:row>
      <xdr:rowOff>59708</xdr:rowOff>
    </xdr:to>
    <xdr:sp macro="" textlink="">
      <xdr:nvSpPr>
        <xdr:cNvPr id="669" name="楕円 668"/>
        <xdr:cNvSpPr/>
      </xdr:nvSpPr>
      <xdr:spPr>
        <a:xfrm>
          <a:off x="13652500" y="135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76235</xdr:rowOff>
    </xdr:from>
    <xdr:ext cx="469744" cy="259045"/>
    <xdr:sp macro="" textlink="">
      <xdr:nvSpPr>
        <xdr:cNvPr id="670" name="テキスト ボックス 669"/>
        <xdr:cNvSpPr txBox="1"/>
      </xdr:nvSpPr>
      <xdr:spPr>
        <a:xfrm>
          <a:off x="13468428" y="132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110699</xdr:rowOff>
    </xdr:from>
    <xdr:to>
      <xdr:col>67</xdr:col>
      <xdr:colOff>101600</xdr:colOff>
      <xdr:row>79</xdr:row>
      <xdr:rowOff>40849</xdr:rowOff>
    </xdr:to>
    <xdr:sp macro="" textlink="">
      <xdr:nvSpPr>
        <xdr:cNvPr id="671" name="楕円 670"/>
        <xdr:cNvSpPr/>
      </xdr:nvSpPr>
      <xdr:spPr>
        <a:xfrm>
          <a:off x="12763500" y="134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57376</xdr:rowOff>
    </xdr:from>
    <xdr:ext cx="469744" cy="259045"/>
    <xdr:sp macro="" textlink="">
      <xdr:nvSpPr>
        <xdr:cNvPr id="672" name="テキスト ボックス 671"/>
        <xdr:cNvSpPr txBox="1"/>
      </xdr:nvSpPr>
      <xdr:spPr>
        <a:xfrm>
          <a:off x="12579428" y="1325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8" name="直線コネクタ 697"/>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9"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0" name="直線コネクタ 699"/>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1"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2" name="直線コネクタ 701"/>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20975</xdr:rowOff>
    </xdr:from>
    <xdr:to>
      <xdr:col>85</xdr:col>
      <xdr:colOff>127000</xdr:colOff>
      <xdr:row>97</xdr:row>
      <xdr:rowOff>73374</xdr:rowOff>
    </xdr:to>
    <xdr:cxnSp macro="">
      <xdr:nvCxnSpPr>
        <xdr:cNvPr id="703" name="直線コネクタ 702"/>
        <xdr:cNvCxnSpPr/>
      </xdr:nvCxnSpPr>
      <xdr:spPr>
        <a:xfrm flipV="1">
          <a:off x="15481300" y="16651625"/>
          <a:ext cx="838200" cy="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4"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5" name="フローチャート: 判断 704"/>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73135</xdr:rowOff>
    </xdr:from>
    <xdr:to>
      <xdr:col>81</xdr:col>
      <xdr:colOff>50800</xdr:colOff>
      <xdr:row>97</xdr:row>
      <xdr:rowOff>73374</xdr:rowOff>
    </xdr:to>
    <xdr:cxnSp macro="">
      <xdr:nvCxnSpPr>
        <xdr:cNvPr id="706" name="直線コネクタ 705"/>
        <xdr:cNvCxnSpPr/>
      </xdr:nvCxnSpPr>
      <xdr:spPr>
        <a:xfrm>
          <a:off x="14592300" y="16703785"/>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7" name="フローチャート: 判断 706"/>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8" name="テキスト ボックス 707"/>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73135</xdr:rowOff>
    </xdr:from>
    <xdr:to>
      <xdr:col>76</xdr:col>
      <xdr:colOff>114300</xdr:colOff>
      <xdr:row>97</xdr:row>
      <xdr:rowOff>73458</xdr:rowOff>
    </xdr:to>
    <xdr:cxnSp macro="">
      <xdr:nvCxnSpPr>
        <xdr:cNvPr id="709" name="直線コネクタ 708"/>
        <xdr:cNvCxnSpPr/>
      </xdr:nvCxnSpPr>
      <xdr:spPr>
        <a:xfrm flipV="1">
          <a:off x="13703300" y="16703785"/>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0" name="フローチャート: 判断 709"/>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1" name="テキスト ボックス 710"/>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73458</xdr:rowOff>
    </xdr:from>
    <xdr:to>
      <xdr:col>71</xdr:col>
      <xdr:colOff>177800</xdr:colOff>
      <xdr:row>97</xdr:row>
      <xdr:rowOff>85319</xdr:rowOff>
    </xdr:to>
    <xdr:cxnSp macro="">
      <xdr:nvCxnSpPr>
        <xdr:cNvPr id="712" name="直線コネクタ 711"/>
        <xdr:cNvCxnSpPr/>
      </xdr:nvCxnSpPr>
      <xdr:spPr>
        <a:xfrm flipV="1">
          <a:off x="12814300" y="16704108"/>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3" name="フローチャート: 判断 712"/>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4" name="テキスト ボックス 713"/>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5" name="フローチャート: 判断 714"/>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6" name="テキスト ボックス 715"/>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141625</xdr:rowOff>
    </xdr:from>
    <xdr:to>
      <xdr:col>85</xdr:col>
      <xdr:colOff>177800</xdr:colOff>
      <xdr:row>97</xdr:row>
      <xdr:rowOff>71775</xdr:rowOff>
    </xdr:to>
    <xdr:sp macro="" textlink="">
      <xdr:nvSpPr>
        <xdr:cNvPr id="722" name="楕円 721"/>
        <xdr:cNvSpPr/>
      </xdr:nvSpPr>
      <xdr:spPr>
        <a:xfrm>
          <a:off x="16268700" y="1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164502</xdr:rowOff>
    </xdr:from>
    <xdr:ext cx="599010" cy="259045"/>
    <xdr:sp macro="" textlink="">
      <xdr:nvSpPr>
        <xdr:cNvPr id="723" name="公債費該当値テキスト"/>
        <xdr:cNvSpPr txBox="1"/>
      </xdr:nvSpPr>
      <xdr:spPr>
        <a:xfrm>
          <a:off x="16370300" y="164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22574</xdr:rowOff>
    </xdr:from>
    <xdr:to>
      <xdr:col>81</xdr:col>
      <xdr:colOff>101600</xdr:colOff>
      <xdr:row>97</xdr:row>
      <xdr:rowOff>124174</xdr:rowOff>
    </xdr:to>
    <xdr:sp macro="" textlink="">
      <xdr:nvSpPr>
        <xdr:cNvPr id="724" name="楕円 723"/>
        <xdr:cNvSpPr/>
      </xdr:nvSpPr>
      <xdr:spPr>
        <a:xfrm>
          <a:off x="15430500" y="166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140701</xdr:rowOff>
    </xdr:from>
    <xdr:ext cx="599010" cy="259045"/>
    <xdr:sp macro="" textlink="">
      <xdr:nvSpPr>
        <xdr:cNvPr id="725" name="テキスト ボックス 724"/>
        <xdr:cNvSpPr txBox="1"/>
      </xdr:nvSpPr>
      <xdr:spPr>
        <a:xfrm>
          <a:off x="15181795" y="164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22335</xdr:rowOff>
    </xdr:from>
    <xdr:to>
      <xdr:col>76</xdr:col>
      <xdr:colOff>165100</xdr:colOff>
      <xdr:row>97</xdr:row>
      <xdr:rowOff>123935</xdr:rowOff>
    </xdr:to>
    <xdr:sp macro="" textlink="">
      <xdr:nvSpPr>
        <xdr:cNvPr id="726" name="楕円 725"/>
        <xdr:cNvSpPr/>
      </xdr:nvSpPr>
      <xdr:spPr>
        <a:xfrm>
          <a:off x="14541500" y="1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140462</xdr:rowOff>
    </xdr:from>
    <xdr:ext cx="599010" cy="259045"/>
    <xdr:sp macro="" textlink="">
      <xdr:nvSpPr>
        <xdr:cNvPr id="727" name="テキスト ボックス 726"/>
        <xdr:cNvSpPr txBox="1"/>
      </xdr:nvSpPr>
      <xdr:spPr>
        <a:xfrm>
          <a:off x="14292795" y="1642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22658</xdr:rowOff>
    </xdr:from>
    <xdr:to>
      <xdr:col>72</xdr:col>
      <xdr:colOff>38100</xdr:colOff>
      <xdr:row>97</xdr:row>
      <xdr:rowOff>124258</xdr:rowOff>
    </xdr:to>
    <xdr:sp macro="" textlink="">
      <xdr:nvSpPr>
        <xdr:cNvPr id="728" name="楕円 727"/>
        <xdr:cNvSpPr/>
      </xdr:nvSpPr>
      <xdr:spPr>
        <a:xfrm>
          <a:off x="13652500" y="166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140785</xdr:rowOff>
    </xdr:from>
    <xdr:ext cx="599010" cy="259045"/>
    <xdr:sp macro="" textlink="">
      <xdr:nvSpPr>
        <xdr:cNvPr id="729" name="テキスト ボックス 728"/>
        <xdr:cNvSpPr txBox="1"/>
      </xdr:nvSpPr>
      <xdr:spPr>
        <a:xfrm>
          <a:off x="13403795" y="164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34519</xdr:rowOff>
    </xdr:from>
    <xdr:to>
      <xdr:col>67</xdr:col>
      <xdr:colOff>101600</xdr:colOff>
      <xdr:row>97</xdr:row>
      <xdr:rowOff>136119</xdr:rowOff>
    </xdr:to>
    <xdr:sp macro="" textlink="">
      <xdr:nvSpPr>
        <xdr:cNvPr id="730" name="楕円 729"/>
        <xdr:cNvSpPr/>
      </xdr:nvSpPr>
      <xdr:spPr>
        <a:xfrm>
          <a:off x="12763500" y="166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152646</xdr:rowOff>
    </xdr:from>
    <xdr:ext cx="599010" cy="259045"/>
    <xdr:sp macro="" textlink="">
      <xdr:nvSpPr>
        <xdr:cNvPr id="731" name="テキスト ボックス 730"/>
        <xdr:cNvSpPr txBox="1"/>
      </xdr:nvSpPr>
      <xdr:spPr>
        <a:xfrm>
          <a:off x="12514795" y="1644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5" name="直線コネクタ 754"/>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6"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8"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9" name="直線コネクタ 758"/>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1"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2" name="フローチャート: 判断 76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4" name="フローチャート: 判断 763"/>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5" name="テキスト ボックス 764"/>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7" name="フローチャート: 判断 766"/>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8" name="テキスト ボックス 767"/>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0" name="フローチャート: 判断 769"/>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1" name="テキスト ボックス 770"/>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2" name="フローチャート: 判断 771"/>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3" name="テキスト ボックス 772"/>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0"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2" name="テキスト ボックス 80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4" name="テキスト ボックス 80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6" name="テキスト ボックス 80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8" name="テキスト ボックス 80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0" name="テキスト ボックス 80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2" name="直線コネクタ 811"/>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3"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5"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6" name="直線コネクタ 815"/>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8"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9" name="フローチャート: 判断 818"/>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1" name="フローチャート: 判断 820"/>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2" name="テキスト ボックス 821"/>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4" name="フローチャート: 判断 823"/>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5" name="テキスト ボックス 824"/>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7" name="フローチャート: 判断 82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8" name="テキスト ボックス 827"/>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9" name="フローチャート: 判断 828"/>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0" name="テキスト ボックス 829"/>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7"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9" name="テキスト ボックス 83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議会費・総務費・消防費は、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年度から２カ年で実施した庁舎及び消防庁舎の改築工事に伴い、前年に比べ大きく増加した。</a:t>
          </a:r>
        </a:p>
        <a:p>
          <a:r>
            <a:rPr kumimoji="1" lang="ja-JP" altLang="en-US" sz="1300">
              <a:latin typeface="ＭＳ Ｐゴシック" panose="020B0600070205080204" pitchFamily="50" charset="-128"/>
              <a:ea typeface="ＭＳ Ｐゴシック" panose="020B0600070205080204" pitchFamily="50" charset="-128"/>
            </a:rPr>
            <a:t>　商工費が前年に比べ増加しているのは、中心市街地活性化事業に着手したことが要因として挙げられる。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農林水産業費は、住民一人あたり</a:t>
          </a:r>
          <a:r>
            <a:rPr kumimoji="1" lang="en-US" altLang="ja-JP" sz="1300">
              <a:latin typeface="ＭＳ Ｐゴシック" panose="020B0600070205080204" pitchFamily="50" charset="-128"/>
              <a:ea typeface="ＭＳ Ｐゴシック" panose="020B0600070205080204" pitchFamily="50" charset="-128"/>
            </a:rPr>
            <a:t>95,670</a:t>
          </a:r>
          <a:r>
            <a:rPr kumimoji="1" lang="ja-JP" altLang="en-US" sz="1300">
              <a:latin typeface="ＭＳ Ｐゴシック" panose="020B0600070205080204" pitchFamily="50" charset="-128"/>
              <a:ea typeface="ＭＳ Ｐゴシック" panose="020B0600070205080204" pitchFamily="50" charset="-128"/>
            </a:rPr>
            <a:t>円と大きく増加しているが、本市の基幹産業である農業の振興を図るため、農業農村整備や担い手対策などの事業を積極的に実施しているほか、畜産・酪農収益力強化整備等特別対策事業の実施により類似団体平均に比べ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実質収支は、毎年一定の黒字を確保しているものの、元年度においては、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年度から４年連続で財政調整基金の繰入を実施した。</a:t>
          </a:r>
        </a:p>
        <a:p>
          <a:r>
            <a:rPr kumimoji="1" lang="ja-JP" altLang="en-US" sz="1400">
              <a:latin typeface="ＭＳ ゴシック" pitchFamily="49" charset="-128"/>
              <a:ea typeface="ＭＳ ゴシック" pitchFamily="49" charset="-128"/>
            </a:rPr>
            <a:t>　今後は、公共施設マネジメント計画のもと公共施設の適正化による市政運営の効率化を図るとともに、行財政運営戦略に基づき、行財政運営の一層の効率化・簡素化を進めることが肝要である。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４割を占める脆弱な財政基盤となっている。</a:t>
          </a:r>
        </a:p>
        <a:p>
          <a:r>
            <a:rPr kumimoji="1" lang="ja-JP" altLang="en-US" sz="1400">
              <a:latin typeface="ＭＳ ゴシック" pitchFamily="49" charset="-128"/>
              <a:ea typeface="ＭＳ ゴシック" pitchFamily="49" charset="-128"/>
            </a:rPr>
            <a:t>　病院事業においては、「病院経営改革プラン」に基づき、職員の「意識覚醒」を進めるなかで経営の改善が図られている。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年度から地方公営企業法の全部適用へ移行してきたが、引き続き医療を取り巻く情勢の変化に迅速かつ柔軟に対応し、より自律的な経営を行うことで、一層の経営の健全化を図る。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利率が低く推移している状況であるが、環境センター建設事業や上士別小中学校建設事業など大型事業の実施に伴う元金償還が本格化している影響から、類似団体平均を大きく上回っている。</a:t>
          </a:r>
        </a:p>
        <a:p>
          <a:r>
            <a:rPr kumimoji="1" lang="ja-JP" altLang="en-US" sz="1300">
              <a:latin typeface="ＭＳ ゴシック" pitchFamily="49" charset="-128"/>
              <a:ea typeface="ＭＳ ゴシック" pitchFamily="49" charset="-128"/>
            </a:rPr>
            <a:t>　近年は、庁舎改築事業など大型公共事業の実施により新規起債発行額が元利償還金を上回っているため、今後も公債費が増加し、実質公債費比率が上昇することが予想されるが、財政上有利な起債を活用することで、将来の財政負担の軽減を図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大型公共事業の実施により、今後、公債費の増加が見込まれることから、将来の償還財源の確保を図るために、計画的に執行する見込み。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本市は行政面積が広く、集落が点在しているため、各地区において施設整備や下水道などのインフラ整備を実施してきたことにより、地方債現在高が多くなっている。</a:t>
          </a:r>
        </a:p>
        <a:p>
          <a:r>
            <a:rPr kumimoji="1" lang="ja-JP" altLang="en-US" sz="1400">
              <a:latin typeface="ＭＳ ゴシック" pitchFamily="49" charset="-128"/>
              <a:ea typeface="ＭＳ ゴシック" pitchFamily="49" charset="-128"/>
            </a:rPr>
            <a:t>　近年は、庁舎改築事業をはじめとする大型公共事業の実施に伴い、起債の新規発行額が償還元金を上回り、地方債現在高が増加傾向にあるが、財政上有利な起債を活用することで、基準財政需要額算入見込額が比例して増加している。</a:t>
          </a:r>
        </a:p>
        <a:p>
          <a:r>
            <a:rPr kumimoji="1" lang="ja-JP" altLang="en-US" sz="1400">
              <a:latin typeface="ＭＳ ゴシック" pitchFamily="49" charset="-128"/>
              <a:ea typeface="ＭＳ ゴシック" pitchFamily="49" charset="-128"/>
            </a:rPr>
            <a:t>　将来の世代に過度な負担を残さないよう、毎年の新規起債発行額を抑制し、将来負担比率の抑制を図る必要がある。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北海道士別市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千万円取崩したほか、まちづくり総合計画に基づき計画的な基金の活用を図った結果、基金全体としては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・引き続き年度間の財源不均衡を調整するため財政調整基金の取崩しを予定しているが、令和２年度に策定する「士別市財政健全化実行計画」に基づく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健全化方策を着実に実行し、基金の確保に努める。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・合併特例基金：合併した旧市町の地域の振興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・地域福祉基金：在宅福祉の普及向上、健康及び生きがいづくりの推進その他の地域福祉の向上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・合併特例振興基金：中心市街地の活性化に向けて整備する「まちなか交流プラザ」建設に向けた事業への充当をはじめとして、約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・地域福祉基金：高齢者の生活支援のため取崩したことによる減少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・私の士別・あたなのふるさと応援基金：ふるさと応援寄附金が増加したことによる積立額の増加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・庁舎整備基金は、庁舎改築事業の財源として全額活用する予定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・財政調整基金は、普通交付税の減額の影響などにより収支の均衡を図るため、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年度から４年連続の繰入を実施した。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・減債基金は、横ばいで推移している。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・令和４年度に起債償還のピークを迎えるため、財政状況を勘案し基金の活用を図る。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多くの施設が、高度経済成長期後の昭和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年代からバブル期終盤の平成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年頃にかけて建設したものであり、これらは建設後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年を経過している。今後は、公共施設マネジメント計画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の改定のほか、新たに公共施設再編プランを策定し、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適切な維持管理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、施設の統廃合等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を含めた最適化を図って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146177</xdr:rowOff>
    </xdr:from>
    <xdr:to>
      <xdr:col>23</xdr:col>
      <xdr:colOff>136525</xdr:colOff>
      <xdr:row>29</xdr:row>
      <xdr:rowOff>76327</xdr:rowOff>
    </xdr:to>
    <xdr:sp macro="" textlink="">
      <xdr:nvSpPr>
        <xdr:cNvPr id="79" name="楕円 78"/>
        <xdr:cNvSpPr/>
      </xdr:nvSpPr>
      <xdr:spPr>
        <a:xfrm>
          <a:off x="47117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169054</xdr:rowOff>
    </xdr:from>
    <xdr:ext cx="405111" cy="259045"/>
    <xdr:sp macro="" textlink="">
      <xdr:nvSpPr>
        <xdr:cNvPr id="80" name="有形固定資産減価償却率該当値テキスト"/>
        <xdr:cNvSpPr txBox="1"/>
      </xdr:nvSpPr>
      <xdr:spPr>
        <a:xfrm>
          <a:off x="4813300" y="556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111633</xdr:rowOff>
    </xdr:from>
    <xdr:to>
      <xdr:col>19</xdr:col>
      <xdr:colOff>187325</xdr:colOff>
      <xdr:row>29</xdr:row>
      <xdr:rowOff>41783</xdr:rowOff>
    </xdr:to>
    <xdr:sp macro="" textlink="">
      <xdr:nvSpPr>
        <xdr:cNvPr id="81" name="楕円 80"/>
        <xdr:cNvSpPr/>
      </xdr:nvSpPr>
      <xdr:spPr>
        <a:xfrm>
          <a:off x="4000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162433</xdr:rowOff>
    </xdr:from>
    <xdr:to>
      <xdr:col>23</xdr:col>
      <xdr:colOff>85725</xdr:colOff>
      <xdr:row>29</xdr:row>
      <xdr:rowOff>25527</xdr:rowOff>
    </xdr:to>
    <xdr:cxnSp macro="">
      <xdr:nvCxnSpPr>
        <xdr:cNvPr id="82" name="直線コネクタ 81"/>
        <xdr:cNvCxnSpPr/>
      </xdr:nvCxnSpPr>
      <xdr:spPr>
        <a:xfrm>
          <a:off x="4051300" y="573455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87884</xdr:rowOff>
    </xdr:from>
    <xdr:to>
      <xdr:col>15</xdr:col>
      <xdr:colOff>187325</xdr:colOff>
      <xdr:row>29</xdr:row>
      <xdr:rowOff>18034</xdr:rowOff>
    </xdr:to>
    <xdr:sp macro="" textlink="">
      <xdr:nvSpPr>
        <xdr:cNvPr id="83" name="楕円 82"/>
        <xdr:cNvSpPr/>
      </xdr:nvSpPr>
      <xdr:spPr>
        <a:xfrm>
          <a:off x="3238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138684</xdr:rowOff>
    </xdr:from>
    <xdr:to>
      <xdr:col>19</xdr:col>
      <xdr:colOff>136525</xdr:colOff>
      <xdr:row>28</xdr:row>
      <xdr:rowOff>162433</xdr:rowOff>
    </xdr:to>
    <xdr:cxnSp macro="">
      <xdr:nvCxnSpPr>
        <xdr:cNvPr id="84" name="直線コネクタ 83"/>
        <xdr:cNvCxnSpPr/>
      </xdr:nvCxnSpPr>
      <xdr:spPr>
        <a:xfrm>
          <a:off x="3289300" y="571080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61976</xdr:rowOff>
    </xdr:from>
    <xdr:to>
      <xdr:col>11</xdr:col>
      <xdr:colOff>187325</xdr:colOff>
      <xdr:row>28</xdr:row>
      <xdr:rowOff>163576</xdr:rowOff>
    </xdr:to>
    <xdr:sp macro="" textlink="">
      <xdr:nvSpPr>
        <xdr:cNvPr id="85" name="楕円 84"/>
        <xdr:cNvSpPr/>
      </xdr:nvSpPr>
      <xdr:spPr>
        <a:xfrm>
          <a:off x="2476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112776</xdr:rowOff>
    </xdr:from>
    <xdr:to>
      <xdr:col>15</xdr:col>
      <xdr:colOff>136525</xdr:colOff>
      <xdr:row>28</xdr:row>
      <xdr:rowOff>138684</xdr:rowOff>
    </xdr:to>
    <xdr:cxnSp macro="">
      <xdr:nvCxnSpPr>
        <xdr:cNvPr id="86" name="直線コネクタ 85"/>
        <xdr:cNvCxnSpPr/>
      </xdr:nvCxnSpPr>
      <xdr:spPr>
        <a:xfrm>
          <a:off x="2527300" y="568490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87" name="楕円 86"/>
        <xdr:cNvSpPr/>
      </xdr:nvSpPr>
      <xdr:spPr>
        <a:xfrm>
          <a:off x="1714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112776</xdr:rowOff>
    </xdr:from>
    <xdr:to>
      <xdr:col>11</xdr:col>
      <xdr:colOff>136525</xdr:colOff>
      <xdr:row>28</xdr:row>
      <xdr:rowOff>127889</xdr:rowOff>
    </xdr:to>
    <xdr:cxnSp macro="">
      <xdr:nvCxnSpPr>
        <xdr:cNvPr id="88" name="直線コネクタ 87"/>
        <xdr:cNvCxnSpPr/>
      </xdr:nvCxnSpPr>
      <xdr:spPr>
        <a:xfrm flipV="1">
          <a:off x="1765300" y="5684901"/>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58310</xdr:rowOff>
    </xdr:from>
    <xdr:ext cx="405111" cy="259045"/>
    <xdr:sp macro="" textlink="">
      <xdr:nvSpPr>
        <xdr:cNvPr id="93" name="n_1mainValue有形固定資産減価償却率"/>
        <xdr:cNvSpPr txBox="1"/>
      </xdr:nvSpPr>
      <xdr:spPr>
        <a:xfrm>
          <a:off x="3836044"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34561</xdr:rowOff>
    </xdr:from>
    <xdr:ext cx="405111" cy="259045"/>
    <xdr:sp macro="" textlink="">
      <xdr:nvSpPr>
        <xdr:cNvPr id="94" name="n_2mainValue有形固定資産減価償却率"/>
        <xdr:cNvSpPr txBox="1"/>
      </xdr:nvSpPr>
      <xdr:spPr>
        <a:xfrm>
          <a:off x="3086744" y="543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8653</xdr:rowOff>
    </xdr:from>
    <xdr:ext cx="405111" cy="259045"/>
    <xdr:sp macro="" textlink="">
      <xdr:nvSpPr>
        <xdr:cNvPr id="95" name="n_3mainValue有形固定資産減価償却率"/>
        <xdr:cNvSpPr txBox="1"/>
      </xdr:nvSpPr>
      <xdr:spPr>
        <a:xfrm>
          <a:off x="2324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6" name="n_4mainValue有形固定資産減価償却率"/>
        <xdr:cNvSpPr txBox="1"/>
      </xdr:nvSpPr>
      <xdr:spPr>
        <a:xfrm>
          <a:off x="1562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本市は、経常収支比率が高く、償還財源が少ないことから、類似団体と比較して非常に高い数値となっている。</a:t>
          </a:r>
        </a:p>
        <a:p>
          <a:r>
            <a:rPr kumimoji="1" lang="ja-JP" altLang="en-US" sz="1100">
              <a:latin typeface="ＭＳ Ｐゴシック" panose="020B0600070205080204" pitchFamily="50" charset="-128"/>
              <a:ea typeface="ＭＳ Ｐゴシック" panose="020B0600070205080204" pitchFamily="50" charset="-128"/>
            </a:rPr>
            <a:t>　債務償還可能年数が平均償還期間を上回ることがないよう、経常経費の縮減に努め、財政状況の改善を図る。</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160818</xdr:rowOff>
    </xdr:from>
    <xdr:to>
      <xdr:col>76</xdr:col>
      <xdr:colOff>73025</xdr:colOff>
      <xdr:row>33</xdr:row>
      <xdr:rowOff>90968</xdr:rowOff>
    </xdr:to>
    <xdr:sp macro="" textlink="">
      <xdr:nvSpPr>
        <xdr:cNvPr id="143" name="楕円 142"/>
        <xdr:cNvSpPr/>
      </xdr:nvSpPr>
      <xdr:spPr>
        <a:xfrm>
          <a:off x="14744700" y="64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139245</xdr:rowOff>
    </xdr:from>
    <xdr:ext cx="560923" cy="259045"/>
    <xdr:sp macro="" textlink="">
      <xdr:nvSpPr>
        <xdr:cNvPr id="144" name="債務償還比率該当値テキスト"/>
        <xdr:cNvSpPr txBox="1"/>
      </xdr:nvSpPr>
      <xdr:spPr>
        <a:xfrm>
          <a:off x="14846300" y="63971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41698</xdr:rowOff>
    </xdr:from>
    <xdr:to>
      <xdr:col>72</xdr:col>
      <xdr:colOff>123825</xdr:colOff>
      <xdr:row>33</xdr:row>
      <xdr:rowOff>143298</xdr:rowOff>
    </xdr:to>
    <xdr:sp macro="" textlink="">
      <xdr:nvSpPr>
        <xdr:cNvPr id="145" name="楕円 144"/>
        <xdr:cNvSpPr/>
      </xdr:nvSpPr>
      <xdr:spPr>
        <a:xfrm>
          <a:off x="14033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40168</xdr:rowOff>
    </xdr:from>
    <xdr:to>
      <xdr:col>76</xdr:col>
      <xdr:colOff>22225</xdr:colOff>
      <xdr:row>33</xdr:row>
      <xdr:rowOff>92498</xdr:rowOff>
    </xdr:to>
    <xdr:cxnSp macro="">
      <xdr:nvCxnSpPr>
        <xdr:cNvPr id="146" name="直線コネクタ 145"/>
        <xdr:cNvCxnSpPr/>
      </xdr:nvCxnSpPr>
      <xdr:spPr>
        <a:xfrm flipV="1">
          <a:off x="14084300" y="6469543"/>
          <a:ext cx="711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7" name="楕円 146"/>
        <xdr:cNvSpPr/>
      </xdr:nvSpPr>
      <xdr:spPr>
        <a:xfrm>
          <a:off x="1327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34925</xdr:rowOff>
    </xdr:from>
    <xdr:to>
      <xdr:col>72</xdr:col>
      <xdr:colOff>73025</xdr:colOff>
      <xdr:row>33</xdr:row>
      <xdr:rowOff>92498</xdr:rowOff>
    </xdr:to>
    <xdr:cxnSp macro="">
      <xdr:nvCxnSpPr>
        <xdr:cNvPr id="148" name="直線コネクタ 147"/>
        <xdr:cNvCxnSpPr/>
      </xdr:nvCxnSpPr>
      <xdr:spPr>
        <a:xfrm>
          <a:off x="13322300" y="64643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1977</xdr:rowOff>
    </xdr:from>
    <xdr:to>
      <xdr:col>64</xdr:col>
      <xdr:colOff>123825</xdr:colOff>
      <xdr:row>32</xdr:row>
      <xdr:rowOff>103577</xdr:rowOff>
    </xdr:to>
    <xdr:sp macro="" textlink="">
      <xdr:nvSpPr>
        <xdr:cNvPr id="149" name="楕円 148"/>
        <xdr:cNvSpPr/>
      </xdr:nvSpPr>
      <xdr:spPr>
        <a:xfrm>
          <a:off x="12509500" y="62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52777</xdr:rowOff>
    </xdr:from>
    <xdr:to>
      <xdr:col>68</xdr:col>
      <xdr:colOff>73025</xdr:colOff>
      <xdr:row>33</xdr:row>
      <xdr:rowOff>34925</xdr:rowOff>
    </xdr:to>
    <xdr:cxnSp macro="">
      <xdr:nvCxnSpPr>
        <xdr:cNvPr id="150" name="直線コネクタ 149"/>
        <xdr:cNvCxnSpPr/>
      </xdr:nvCxnSpPr>
      <xdr:spPr>
        <a:xfrm>
          <a:off x="12560300" y="6310702"/>
          <a:ext cx="7620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98479</xdr:rowOff>
    </xdr:from>
    <xdr:to>
      <xdr:col>60</xdr:col>
      <xdr:colOff>123825</xdr:colOff>
      <xdr:row>32</xdr:row>
      <xdr:rowOff>28629</xdr:rowOff>
    </xdr:to>
    <xdr:sp macro="" textlink="">
      <xdr:nvSpPr>
        <xdr:cNvPr id="151" name="楕円 150"/>
        <xdr:cNvSpPr/>
      </xdr:nvSpPr>
      <xdr:spPr>
        <a:xfrm>
          <a:off x="11747500" y="61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149279</xdr:rowOff>
    </xdr:from>
    <xdr:to>
      <xdr:col>64</xdr:col>
      <xdr:colOff>73025</xdr:colOff>
      <xdr:row>32</xdr:row>
      <xdr:rowOff>52777</xdr:rowOff>
    </xdr:to>
    <xdr:cxnSp macro="">
      <xdr:nvCxnSpPr>
        <xdr:cNvPr id="152" name="直線コネクタ 151"/>
        <xdr:cNvCxnSpPr/>
      </xdr:nvCxnSpPr>
      <xdr:spPr>
        <a:xfrm>
          <a:off x="11798300" y="6235754"/>
          <a:ext cx="762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134425</xdr:rowOff>
    </xdr:from>
    <xdr:ext cx="560923" cy="259045"/>
    <xdr:sp macro="" textlink="">
      <xdr:nvSpPr>
        <xdr:cNvPr id="157" name="n_1mainValue債務償還比率"/>
        <xdr:cNvSpPr txBox="1"/>
      </xdr:nvSpPr>
      <xdr:spPr>
        <a:xfrm>
          <a:off x="13791138" y="65638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76852</xdr:rowOff>
    </xdr:from>
    <xdr:ext cx="560923" cy="259045"/>
    <xdr:sp macro="" textlink="">
      <xdr:nvSpPr>
        <xdr:cNvPr id="158" name="n_2mainValue債務償還比率"/>
        <xdr:cNvSpPr txBox="1"/>
      </xdr:nvSpPr>
      <xdr:spPr>
        <a:xfrm>
          <a:off x="13041838" y="6506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94704</xdr:rowOff>
    </xdr:from>
    <xdr:ext cx="560923" cy="259045"/>
    <xdr:sp macro="" textlink="">
      <xdr:nvSpPr>
        <xdr:cNvPr id="159" name="n_3mainValue債務償還比率"/>
        <xdr:cNvSpPr txBox="1"/>
      </xdr:nvSpPr>
      <xdr:spPr>
        <a:xfrm>
          <a:off x="12279838" y="6352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19756</xdr:rowOff>
    </xdr:from>
    <xdr:ext cx="469744" cy="259045"/>
    <xdr:sp macro="" textlink="">
      <xdr:nvSpPr>
        <xdr:cNvPr id="160" name="n_4mainValue債務償還比率"/>
        <xdr:cNvSpPr txBox="1"/>
      </xdr:nvSpPr>
      <xdr:spPr>
        <a:xfrm>
          <a:off x="11563427" y="62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5" name="【道路】&#10;有形固定資産減価償却率該当値テキスト"/>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121920</xdr:rowOff>
    </xdr:to>
    <xdr:cxnSp macro="">
      <xdr:nvCxnSpPr>
        <xdr:cNvPr id="77" name="直線コネクタ 76"/>
        <xdr:cNvCxnSpPr/>
      </xdr:nvCxnSpPr>
      <xdr:spPr>
        <a:xfrm>
          <a:off x="3797300" y="6610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95794</xdr:rowOff>
    </xdr:to>
    <xdr:cxnSp macro="">
      <xdr:nvCxnSpPr>
        <xdr:cNvPr id="79" name="直線コネクタ 78"/>
        <xdr:cNvCxnSpPr/>
      </xdr:nvCxnSpPr>
      <xdr:spPr>
        <a:xfrm>
          <a:off x="2908300" y="659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77833</xdr:rowOff>
    </xdr:to>
    <xdr:cxnSp macro="">
      <xdr:nvCxnSpPr>
        <xdr:cNvPr id="81" name="直線コネクタ 80"/>
        <xdr:cNvCxnSpPr/>
      </xdr:nvCxnSpPr>
      <xdr:spPr>
        <a:xfrm>
          <a:off x="2019300" y="65668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51707</xdr:rowOff>
    </xdr:to>
    <xdr:cxnSp macro="">
      <xdr:nvCxnSpPr>
        <xdr:cNvPr id="83" name="直線コネクタ 82"/>
        <xdr:cNvCxnSpPr/>
      </xdr:nvCxnSpPr>
      <xdr:spPr>
        <a:xfrm>
          <a:off x="1130300" y="65439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163121</xdr:rowOff>
    </xdr:from>
    <xdr:ext cx="405111" cy="259045"/>
    <xdr:sp macro="" textlink="">
      <xdr:nvSpPr>
        <xdr:cNvPr id="88" name="n_1mainValue【道路】&#10;有形固定資産減価償却率"/>
        <xdr:cNvSpPr txBox="1"/>
      </xdr:nvSpPr>
      <xdr:spPr>
        <a:xfrm>
          <a:off x="3582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145160</xdr:rowOff>
    </xdr:from>
    <xdr:ext cx="405111" cy="259045"/>
    <xdr:sp macro="" textlink="">
      <xdr:nvSpPr>
        <xdr:cNvPr id="89" name="n_2mainValue【道路】&#10;有形固定資産減価償却率"/>
        <xdr:cNvSpPr txBox="1"/>
      </xdr:nvSpPr>
      <xdr:spPr>
        <a:xfrm>
          <a:off x="2705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90" name="n_3main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道路】&#10;有形固定資産減価償却率"/>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13550</xdr:rowOff>
    </xdr:from>
    <xdr:to>
      <xdr:col>55</xdr:col>
      <xdr:colOff>50800</xdr:colOff>
      <xdr:row>39</xdr:row>
      <xdr:rowOff>115150</xdr:rowOff>
    </xdr:to>
    <xdr:sp macro="" textlink="">
      <xdr:nvSpPr>
        <xdr:cNvPr id="129" name="楕円 128"/>
        <xdr:cNvSpPr/>
      </xdr:nvSpPr>
      <xdr:spPr>
        <a:xfrm>
          <a:off x="10426700" y="67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36427</xdr:rowOff>
    </xdr:from>
    <xdr:ext cx="534377" cy="259045"/>
    <xdr:sp macro="" textlink="">
      <xdr:nvSpPr>
        <xdr:cNvPr id="130" name="【道路】&#10;一人当たり延長該当値テキスト"/>
        <xdr:cNvSpPr txBox="1"/>
      </xdr:nvSpPr>
      <xdr:spPr>
        <a:xfrm>
          <a:off x="10515600" y="65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22300</xdr:rowOff>
    </xdr:from>
    <xdr:to>
      <xdr:col>50</xdr:col>
      <xdr:colOff>165100</xdr:colOff>
      <xdr:row>39</xdr:row>
      <xdr:rowOff>123900</xdr:rowOff>
    </xdr:to>
    <xdr:sp macro="" textlink="">
      <xdr:nvSpPr>
        <xdr:cNvPr id="131" name="楕円 130"/>
        <xdr:cNvSpPr/>
      </xdr:nvSpPr>
      <xdr:spPr>
        <a:xfrm>
          <a:off x="9588500" y="67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64350</xdr:rowOff>
    </xdr:from>
    <xdr:to>
      <xdr:col>55</xdr:col>
      <xdr:colOff>0</xdr:colOff>
      <xdr:row>39</xdr:row>
      <xdr:rowOff>73100</xdr:rowOff>
    </xdr:to>
    <xdr:cxnSp macro="">
      <xdr:nvCxnSpPr>
        <xdr:cNvPr id="132" name="直線コネクタ 131"/>
        <xdr:cNvCxnSpPr/>
      </xdr:nvCxnSpPr>
      <xdr:spPr>
        <a:xfrm flipV="1">
          <a:off x="9639300" y="6750900"/>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30776</xdr:rowOff>
    </xdr:from>
    <xdr:to>
      <xdr:col>46</xdr:col>
      <xdr:colOff>38100</xdr:colOff>
      <xdr:row>39</xdr:row>
      <xdr:rowOff>132376</xdr:rowOff>
    </xdr:to>
    <xdr:sp macro="" textlink="">
      <xdr:nvSpPr>
        <xdr:cNvPr id="133" name="楕円 132"/>
        <xdr:cNvSpPr/>
      </xdr:nvSpPr>
      <xdr:spPr>
        <a:xfrm>
          <a:off x="8699500" y="6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73100</xdr:rowOff>
    </xdr:from>
    <xdr:to>
      <xdr:col>50</xdr:col>
      <xdr:colOff>114300</xdr:colOff>
      <xdr:row>39</xdr:row>
      <xdr:rowOff>81576</xdr:rowOff>
    </xdr:to>
    <xdr:cxnSp macro="">
      <xdr:nvCxnSpPr>
        <xdr:cNvPr id="134" name="直線コネクタ 133"/>
        <xdr:cNvCxnSpPr/>
      </xdr:nvCxnSpPr>
      <xdr:spPr>
        <a:xfrm flipV="1">
          <a:off x="8750300" y="6759650"/>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36364</xdr:rowOff>
    </xdr:from>
    <xdr:to>
      <xdr:col>41</xdr:col>
      <xdr:colOff>101600</xdr:colOff>
      <xdr:row>39</xdr:row>
      <xdr:rowOff>137964</xdr:rowOff>
    </xdr:to>
    <xdr:sp macro="" textlink="">
      <xdr:nvSpPr>
        <xdr:cNvPr id="135" name="楕円 134"/>
        <xdr:cNvSpPr/>
      </xdr:nvSpPr>
      <xdr:spPr>
        <a:xfrm>
          <a:off x="7810500" y="67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81576</xdr:rowOff>
    </xdr:from>
    <xdr:to>
      <xdr:col>45</xdr:col>
      <xdr:colOff>177800</xdr:colOff>
      <xdr:row>39</xdr:row>
      <xdr:rowOff>87164</xdr:rowOff>
    </xdr:to>
    <xdr:cxnSp macro="">
      <xdr:nvCxnSpPr>
        <xdr:cNvPr id="136" name="直線コネクタ 135"/>
        <xdr:cNvCxnSpPr/>
      </xdr:nvCxnSpPr>
      <xdr:spPr>
        <a:xfrm flipV="1">
          <a:off x="7861300" y="6768126"/>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46468</xdr:rowOff>
    </xdr:from>
    <xdr:to>
      <xdr:col>36</xdr:col>
      <xdr:colOff>165100</xdr:colOff>
      <xdr:row>39</xdr:row>
      <xdr:rowOff>148068</xdr:rowOff>
    </xdr:to>
    <xdr:sp macro="" textlink="">
      <xdr:nvSpPr>
        <xdr:cNvPr id="137" name="楕円 136"/>
        <xdr:cNvSpPr/>
      </xdr:nvSpPr>
      <xdr:spPr>
        <a:xfrm>
          <a:off x="6921500" y="6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87164</xdr:rowOff>
    </xdr:from>
    <xdr:to>
      <xdr:col>41</xdr:col>
      <xdr:colOff>50800</xdr:colOff>
      <xdr:row>39</xdr:row>
      <xdr:rowOff>97268</xdr:rowOff>
    </xdr:to>
    <xdr:cxnSp macro="">
      <xdr:nvCxnSpPr>
        <xdr:cNvPr id="138" name="直線コネクタ 137"/>
        <xdr:cNvCxnSpPr/>
      </xdr:nvCxnSpPr>
      <xdr:spPr>
        <a:xfrm flipV="1">
          <a:off x="6972300" y="677371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140427</xdr:rowOff>
    </xdr:from>
    <xdr:ext cx="534377" cy="259045"/>
    <xdr:sp macro="" textlink="">
      <xdr:nvSpPr>
        <xdr:cNvPr id="143" name="n_1mainValue【道路】&#10;一人当たり延長"/>
        <xdr:cNvSpPr txBox="1"/>
      </xdr:nvSpPr>
      <xdr:spPr>
        <a:xfrm>
          <a:off x="9359411" y="64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148903</xdr:rowOff>
    </xdr:from>
    <xdr:ext cx="534377" cy="259045"/>
    <xdr:sp macro="" textlink="">
      <xdr:nvSpPr>
        <xdr:cNvPr id="144" name="n_2mainValue【道路】&#10;一人当たり延長"/>
        <xdr:cNvSpPr txBox="1"/>
      </xdr:nvSpPr>
      <xdr:spPr>
        <a:xfrm>
          <a:off x="8483111" y="64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154491</xdr:rowOff>
    </xdr:from>
    <xdr:ext cx="534377" cy="259045"/>
    <xdr:sp macro="" textlink="">
      <xdr:nvSpPr>
        <xdr:cNvPr id="145" name="n_3mainValue【道路】&#10;一人当たり延長"/>
        <xdr:cNvSpPr txBox="1"/>
      </xdr:nvSpPr>
      <xdr:spPr>
        <a:xfrm>
          <a:off x="7594111" y="64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164595</xdr:rowOff>
    </xdr:from>
    <xdr:ext cx="534377" cy="259045"/>
    <xdr:sp macro="" textlink="">
      <xdr:nvSpPr>
        <xdr:cNvPr id="146" name="n_4mainValue【道路】&#10;一人当たり延長"/>
        <xdr:cNvSpPr txBox="1"/>
      </xdr:nvSpPr>
      <xdr:spPr>
        <a:xfrm>
          <a:off x="6705111" y="65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87" name="【橋りょう・トンネル】&#10;有形固定資産減価償却率該当値テキスト"/>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8" name="楕円 187"/>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140970</xdr:rowOff>
    </xdr:to>
    <xdr:cxnSp macro="">
      <xdr:nvCxnSpPr>
        <xdr:cNvPr id="189" name="直線コネクタ 188"/>
        <xdr:cNvCxnSpPr/>
      </xdr:nvCxnSpPr>
      <xdr:spPr>
        <a:xfrm>
          <a:off x="3797300" y="10572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0" name="楕円 189"/>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114300</xdr:rowOff>
    </xdr:to>
    <xdr:cxnSp macro="">
      <xdr:nvCxnSpPr>
        <xdr:cNvPr id="191" name="直線コネクタ 190"/>
        <xdr:cNvCxnSpPr/>
      </xdr:nvCxnSpPr>
      <xdr:spPr>
        <a:xfrm>
          <a:off x="2908300" y="10546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92" name="楕円 191"/>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87630</xdr:rowOff>
    </xdr:to>
    <xdr:cxnSp macro="">
      <xdr:nvCxnSpPr>
        <xdr:cNvPr id="193" name="直線コネクタ 192"/>
        <xdr:cNvCxnSpPr/>
      </xdr:nvCxnSpPr>
      <xdr:spPr>
        <a:xfrm>
          <a:off x="2019300" y="10521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194" name="楕円 193"/>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30480</xdr:rowOff>
    </xdr:from>
    <xdr:to>
      <xdr:col>10</xdr:col>
      <xdr:colOff>114300</xdr:colOff>
      <xdr:row>61</xdr:row>
      <xdr:rowOff>62865</xdr:rowOff>
    </xdr:to>
    <xdr:cxnSp macro="">
      <xdr:nvCxnSpPr>
        <xdr:cNvPr id="195" name="直線コネクタ 194"/>
        <xdr:cNvCxnSpPr/>
      </xdr:nvCxnSpPr>
      <xdr:spPr>
        <a:xfrm>
          <a:off x="1130300" y="10488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10177</xdr:rowOff>
    </xdr:from>
    <xdr:ext cx="405111" cy="259045"/>
    <xdr:sp macro="" textlink="">
      <xdr:nvSpPr>
        <xdr:cNvPr id="200" name="n_1mainValue【橋りょう・トンネル】&#10;有形固定資産減価償却率"/>
        <xdr:cNvSpPr txBox="1"/>
      </xdr:nvSpPr>
      <xdr:spPr>
        <a:xfrm>
          <a:off x="35820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154957</xdr:rowOff>
    </xdr:from>
    <xdr:ext cx="405111" cy="259045"/>
    <xdr:sp macro="" textlink="">
      <xdr:nvSpPr>
        <xdr:cNvPr id="201" name="n_2mainValue【橋りょう・トンネル】&#10;有形固定資産減価償却率"/>
        <xdr:cNvSpPr txBox="1"/>
      </xdr:nvSpPr>
      <xdr:spPr>
        <a:xfrm>
          <a:off x="2705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130192</xdr:rowOff>
    </xdr:from>
    <xdr:ext cx="405111" cy="259045"/>
    <xdr:sp macro="" textlink="">
      <xdr:nvSpPr>
        <xdr:cNvPr id="202" name="n_3mainValue【橋りょう・トンネル】&#10;有形固定資産減価償却率"/>
        <xdr:cNvSpPr txBox="1"/>
      </xdr:nvSpPr>
      <xdr:spPr>
        <a:xfrm>
          <a:off x="1816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97807</xdr:rowOff>
    </xdr:from>
    <xdr:ext cx="405111" cy="259045"/>
    <xdr:sp macro="" textlink="">
      <xdr:nvSpPr>
        <xdr:cNvPr id="203" name="n_4mainValue【橋りょう・トンネル】&#10;有形固定資産減価償却率"/>
        <xdr:cNvSpPr txBox="1"/>
      </xdr:nvSpPr>
      <xdr:spPr>
        <a:xfrm>
          <a:off x="927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98865</xdr:rowOff>
    </xdr:from>
    <xdr:to>
      <xdr:col>55</xdr:col>
      <xdr:colOff>50800</xdr:colOff>
      <xdr:row>60</xdr:row>
      <xdr:rowOff>29015</xdr:rowOff>
    </xdr:to>
    <xdr:sp macro="" textlink="">
      <xdr:nvSpPr>
        <xdr:cNvPr id="241" name="楕円 240"/>
        <xdr:cNvSpPr/>
      </xdr:nvSpPr>
      <xdr:spPr>
        <a:xfrm>
          <a:off x="10426700" y="102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121742</xdr:rowOff>
    </xdr:from>
    <xdr:ext cx="599010" cy="259045"/>
    <xdr:sp macro="" textlink="">
      <xdr:nvSpPr>
        <xdr:cNvPr id="242" name="【橋りょう・トンネル】&#10;一人当たり有形固定資産（償却資産）額該当値テキスト"/>
        <xdr:cNvSpPr txBox="1"/>
      </xdr:nvSpPr>
      <xdr:spPr>
        <a:xfrm>
          <a:off x="10515600" y="1006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117025</xdr:rowOff>
    </xdr:from>
    <xdr:to>
      <xdr:col>50</xdr:col>
      <xdr:colOff>165100</xdr:colOff>
      <xdr:row>60</xdr:row>
      <xdr:rowOff>47175</xdr:rowOff>
    </xdr:to>
    <xdr:sp macro="" textlink="">
      <xdr:nvSpPr>
        <xdr:cNvPr id="243" name="楕円 242"/>
        <xdr:cNvSpPr/>
      </xdr:nvSpPr>
      <xdr:spPr>
        <a:xfrm>
          <a:off x="9588500" y="102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149665</xdr:rowOff>
    </xdr:from>
    <xdr:to>
      <xdr:col>55</xdr:col>
      <xdr:colOff>0</xdr:colOff>
      <xdr:row>59</xdr:row>
      <xdr:rowOff>167825</xdr:rowOff>
    </xdr:to>
    <xdr:cxnSp macro="">
      <xdr:nvCxnSpPr>
        <xdr:cNvPr id="244" name="直線コネクタ 243"/>
        <xdr:cNvCxnSpPr/>
      </xdr:nvCxnSpPr>
      <xdr:spPr>
        <a:xfrm flipV="1">
          <a:off x="9639300" y="10265215"/>
          <a:ext cx="8382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134070</xdr:rowOff>
    </xdr:from>
    <xdr:to>
      <xdr:col>46</xdr:col>
      <xdr:colOff>38100</xdr:colOff>
      <xdr:row>60</xdr:row>
      <xdr:rowOff>64220</xdr:rowOff>
    </xdr:to>
    <xdr:sp macro="" textlink="">
      <xdr:nvSpPr>
        <xdr:cNvPr id="245" name="楕円 244"/>
        <xdr:cNvSpPr/>
      </xdr:nvSpPr>
      <xdr:spPr>
        <a:xfrm>
          <a:off x="8699500" y="102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167825</xdr:rowOff>
    </xdr:from>
    <xdr:to>
      <xdr:col>50</xdr:col>
      <xdr:colOff>114300</xdr:colOff>
      <xdr:row>60</xdr:row>
      <xdr:rowOff>13420</xdr:rowOff>
    </xdr:to>
    <xdr:cxnSp macro="">
      <xdr:nvCxnSpPr>
        <xdr:cNvPr id="246" name="直線コネクタ 245"/>
        <xdr:cNvCxnSpPr/>
      </xdr:nvCxnSpPr>
      <xdr:spPr>
        <a:xfrm flipV="1">
          <a:off x="8750300" y="10283375"/>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149998</xdr:rowOff>
    </xdr:from>
    <xdr:to>
      <xdr:col>41</xdr:col>
      <xdr:colOff>101600</xdr:colOff>
      <xdr:row>60</xdr:row>
      <xdr:rowOff>80148</xdr:rowOff>
    </xdr:to>
    <xdr:sp macro="" textlink="">
      <xdr:nvSpPr>
        <xdr:cNvPr id="247" name="楕円 246"/>
        <xdr:cNvSpPr/>
      </xdr:nvSpPr>
      <xdr:spPr>
        <a:xfrm>
          <a:off x="7810500" y="102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13420</xdr:rowOff>
    </xdr:from>
    <xdr:to>
      <xdr:col>45</xdr:col>
      <xdr:colOff>177800</xdr:colOff>
      <xdr:row>60</xdr:row>
      <xdr:rowOff>29348</xdr:rowOff>
    </xdr:to>
    <xdr:cxnSp macro="">
      <xdr:nvCxnSpPr>
        <xdr:cNvPr id="248" name="直線コネクタ 247"/>
        <xdr:cNvCxnSpPr/>
      </xdr:nvCxnSpPr>
      <xdr:spPr>
        <a:xfrm flipV="1">
          <a:off x="7861300" y="10300420"/>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159720</xdr:rowOff>
    </xdr:from>
    <xdr:to>
      <xdr:col>36</xdr:col>
      <xdr:colOff>165100</xdr:colOff>
      <xdr:row>60</xdr:row>
      <xdr:rowOff>89870</xdr:rowOff>
    </xdr:to>
    <xdr:sp macro="" textlink="">
      <xdr:nvSpPr>
        <xdr:cNvPr id="249" name="楕円 248"/>
        <xdr:cNvSpPr/>
      </xdr:nvSpPr>
      <xdr:spPr>
        <a:xfrm>
          <a:off x="6921500" y="102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29348</xdr:rowOff>
    </xdr:from>
    <xdr:to>
      <xdr:col>41</xdr:col>
      <xdr:colOff>50800</xdr:colOff>
      <xdr:row>60</xdr:row>
      <xdr:rowOff>39070</xdr:rowOff>
    </xdr:to>
    <xdr:cxnSp macro="">
      <xdr:nvCxnSpPr>
        <xdr:cNvPr id="250" name="直線コネクタ 249"/>
        <xdr:cNvCxnSpPr/>
      </xdr:nvCxnSpPr>
      <xdr:spPr>
        <a:xfrm flipV="1">
          <a:off x="6972300" y="10316348"/>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63702</xdr:rowOff>
    </xdr:from>
    <xdr:ext cx="599010" cy="259045"/>
    <xdr:sp macro="" textlink="">
      <xdr:nvSpPr>
        <xdr:cNvPr id="255" name="n_1mainValue【橋りょう・トンネル】&#10;一人当たり有形固定資産（償却資産）額"/>
        <xdr:cNvSpPr txBox="1"/>
      </xdr:nvSpPr>
      <xdr:spPr>
        <a:xfrm>
          <a:off x="9327095" y="1000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80747</xdr:rowOff>
    </xdr:from>
    <xdr:ext cx="599010" cy="259045"/>
    <xdr:sp macro="" textlink="">
      <xdr:nvSpPr>
        <xdr:cNvPr id="256" name="n_2mainValue【橋りょう・トンネル】&#10;一人当たり有形固定資産（償却資産）額"/>
        <xdr:cNvSpPr txBox="1"/>
      </xdr:nvSpPr>
      <xdr:spPr>
        <a:xfrm>
          <a:off x="8450795" y="100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96675</xdr:rowOff>
    </xdr:from>
    <xdr:ext cx="599010" cy="259045"/>
    <xdr:sp macro="" textlink="">
      <xdr:nvSpPr>
        <xdr:cNvPr id="257" name="n_3mainValue【橋りょう・トンネル】&#10;一人当たり有形固定資産（償却資産）額"/>
        <xdr:cNvSpPr txBox="1"/>
      </xdr:nvSpPr>
      <xdr:spPr>
        <a:xfrm>
          <a:off x="7561795" y="1004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106397</xdr:rowOff>
    </xdr:from>
    <xdr:ext cx="599010" cy="259045"/>
    <xdr:sp macro="" textlink="">
      <xdr:nvSpPr>
        <xdr:cNvPr id="258" name="n_4mainValue【橋りょう・トンネル】&#10;一人当たり有形固定資産（償却資産）額"/>
        <xdr:cNvSpPr txBox="1"/>
      </xdr:nvSpPr>
      <xdr:spPr>
        <a:xfrm>
          <a:off x="6672795" y="100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99" name="楕円 298"/>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0" name="【公営住宅】&#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301" name="楕円 300"/>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81</xdr:row>
      <xdr:rowOff>154305</xdr:rowOff>
    </xdr:to>
    <xdr:cxnSp macro="">
      <xdr:nvCxnSpPr>
        <xdr:cNvPr id="302" name="直線コネクタ 301"/>
        <xdr:cNvCxnSpPr/>
      </xdr:nvCxnSpPr>
      <xdr:spPr>
        <a:xfrm>
          <a:off x="3797300" y="14003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303" name="楕円 302"/>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116205</xdr:rowOff>
    </xdr:to>
    <xdr:cxnSp macro="">
      <xdr:nvCxnSpPr>
        <xdr:cNvPr id="304" name="直線コネクタ 303"/>
        <xdr:cNvCxnSpPr/>
      </xdr:nvCxnSpPr>
      <xdr:spPr>
        <a:xfrm>
          <a:off x="2908300" y="1396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5" name="楕円 304"/>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81914</xdr:rowOff>
    </xdr:to>
    <xdr:cxnSp macro="">
      <xdr:nvCxnSpPr>
        <xdr:cNvPr id="306" name="直線コネクタ 305"/>
        <xdr:cNvCxnSpPr/>
      </xdr:nvCxnSpPr>
      <xdr:spPr>
        <a:xfrm>
          <a:off x="2019300" y="139655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07" name="楕円 306"/>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152400</xdr:rowOff>
    </xdr:to>
    <xdr:cxnSp macro="">
      <xdr:nvCxnSpPr>
        <xdr:cNvPr id="308" name="直線コネクタ 307"/>
        <xdr:cNvCxnSpPr/>
      </xdr:nvCxnSpPr>
      <xdr:spPr>
        <a:xfrm flipV="1">
          <a:off x="1130300" y="139655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313" name="n_1mainValue【公営住宅】&#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4" name="n_2mainValue【公営住宅】&#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5" name="n_3mainValue【公営住宅】&#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16" name="n_4mainValue【公営住宅】&#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354" name="楕円 353"/>
        <xdr:cNvSpPr/>
      </xdr:nvSpPr>
      <xdr:spPr>
        <a:xfrm>
          <a:off x="104267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151452</xdr:rowOff>
    </xdr:from>
    <xdr:ext cx="469744" cy="259045"/>
    <xdr:sp macro="" textlink="">
      <xdr:nvSpPr>
        <xdr:cNvPr id="355" name="【公営住宅】&#10;一人当たり面積該当値テキスト"/>
        <xdr:cNvSpPr txBox="1"/>
      </xdr:nvSpPr>
      <xdr:spPr>
        <a:xfrm>
          <a:off x="10515600" y="143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132873</xdr:rowOff>
    </xdr:from>
    <xdr:to>
      <xdr:col>50</xdr:col>
      <xdr:colOff>165100</xdr:colOff>
      <xdr:row>85</xdr:row>
      <xdr:rowOff>63023</xdr:rowOff>
    </xdr:to>
    <xdr:sp macro="" textlink="">
      <xdr:nvSpPr>
        <xdr:cNvPr id="356" name="楕円 355"/>
        <xdr:cNvSpPr/>
      </xdr:nvSpPr>
      <xdr:spPr>
        <a:xfrm>
          <a:off x="9588500" y="145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7925</xdr:rowOff>
    </xdr:from>
    <xdr:to>
      <xdr:col>55</xdr:col>
      <xdr:colOff>0</xdr:colOff>
      <xdr:row>85</xdr:row>
      <xdr:rowOff>12223</xdr:rowOff>
    </xdr:to>
    <xdr:cxnSp macro="">
      <xdr:nvCxnSpPr>
        <xdr:cNvPr id="357" name="直線コネクタ 356"/>
        <xdr:cNvCxnSpPr/>
      </xdr:nvCxnSpPr>
      <xdr:spPr>
        <a:xfrm flipV="1">
          <a:off x="9639300" y="14581175"/>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135204</xdr:rowOff>
    </xdr:from>
    <xdr:to>
      <xdr:col>46</xdr:col>
      <xdr:colOff>38100</xdr:colOff>
      <xdr:row>85</xdr:row>
      <xdr:rowOff>65354</xdr:rowOff>
    </xdr:to>
    <xdr:sp macro="" textlink="">
      <xdr:nvSpPr>
        <xdr:cNvPr id="358" name="楕円 357"/>
        <xdr:cNvSpPr/>
      </xdr:nvSpPr>
      <xdr:spPr>
        <a:xfrm>
          <a:off x="8699500" y="145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12223</xdr:rowOff>
    </xdr:from>
    <xdr:to>
      <xdr:col>50</xdr:col>
      <xdr:colOff>114300</xdr:colOff>
      <xdr:row>85</xdr:row>
      <xdr:rowOff>14554</xdr:rowOff>
    </xdr:to>
    <xdr:cxnSp macro="">
      <xdr:nvCxnSpPr>
        <xdr:cNvPr id="359" name="直線コネクタ 358"/>
        <xdr:cNvCxnSpPr/>
      </xdr:nvCxnSpPr>
      <xdr:spPr>
        <a:xfrm flipV="1">
          <a:off x="8750300" y="1458547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143160</xdr:rowOff>
    </xdr:from>
    <xdr:to>
      <xdr:col>41</xdr:col>
      <xdr:colOff>101600</xdr:colOff>
      <xdr:row>85</xdr:row>
      <xdr:rowOff>73310</xdr:rowOff>
    </xdr:to>
    <xdr:sp macro="" textlink="">
      <xdr:nvSpPr>
        <xdr:cNvPr id="360" name="楕円 359"/>
        <xdr:cNvSpPr/>
      </xdr:nvSpPr>
      <xdr:spPr>
        <a:xfrm>
          <a:off x="7810500" y="145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xdr:rowOff>
    </xdr:from>
    <xdr:to>
      <xdr:col>45</xdr:col>
      <xdr:colOff>177800</xdr:colOff>
      <xdr:row>85</xdr:row>
      <xdr:rowOff>22510</xdr:rowOff>
    </xdr:to>
    <xdr:cxnSp macro="">
      <xdr:nvCxnSpPr>
        <xdr:cNvPr id="361" name="直線コネクタ 360"/>
        <xdr:cNvCxnSpPr/>
      </xdr:nvCxnSpPr>
      <xdr:spPr>
        <a:xfrm flipV="1">
          <a:off x="7861300" y="14587804"/>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162728</xdr:rowOff>
    </xdr:from>
    <xdr:to>
      <xdr:col>36</xdr:col>
      <xdr:colOff>165100</xdr:colOff>
      <xdr:row>85</xdr:row>
      <xdr:rowOff>92878</xdr:rowOff>
    </xdr:to>
    <xdr:sp macro="" textlink="">
      <xdr:nvSpPr>
        <xdr:cNvPr id="362" name="楕円 361"/>
        <xdr:cNvSpPr/>
      </xdr:nvSpPr>
      <xdr:spPr>
        <a:xfrm>
          <a:off x="6921500" y="14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22510</xdr:rowOff>
    </xdr:from>
    <xdr:to>
      <xdr:col>41</xdr:col>
      <xdr:colOff>50800</xdr:colOff>
      <xdr:row>85</xdr:row>
      <xdr:rowOff>42078</xdr:rowOff>
    </xdr:to>
    <xdr:cxnSp macro="">
      <xdr:nvCxnSpPr>
        <xdr:cNvPr id="363" name="直線コネクタ 362"/>
        <xdr:cNvCxnSpPr/>
      </xdr:nvCxnSpPr>
      <xdr:spPr>
        <a:xfrm flipV="1">
          <a:off x="6972300" y="14595760"/>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79550</xdr:rowOff>
    </xdr:from>
    <xdr:ext cx="469744" cy="259045"/>
    <xdr:sp macro="" textlink="">
      <xdr:nvSpPr>
        <xdr:cNvPr id="368" name="n_1mainValue【公営住宅】&#10;一人当たり面積"/>
        <xdr:cNvSpPr txBox="1"/>
      </xdr:nvSpPr>
      <xdr:spPr>
        <a:xfrm>
          <a:off x="9391727" y="1430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81881</xdr:rowOff>
    </xdr:from>
    <xdr:ext cx="469744" cy="259045"/>
    <xdr:sp macro="" textlink="">
      <xdr:nvSpPr>
        <xdr:cNvPr id="369" name="n_2mainValue【公営住宅】&#10;一人当たり面積"/>
        <xdr:cNvSpPr txBox="1"/>
      </xdr:nvSpPr>
      <xdr:spPr>
        <a:xfrm>
          <a:off x="8515427" y="1431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89837</xdr:rowOff>
    </xdr:from>
    <xdr:ext cx="469744" cy="259045"/>
    <xdr:sp macro="" textlink="">
      <xdr:nvSpPr>
        <xdr:cNvPr id="370" name="n_3mainValue【公営住宅】&#10;一人当たり面積"/>
        <xdr:cNvSpPr txBox="1"/>
      </xdr:nvSpPr>
      <xdr:spPr>
        <a:xfrm>
          <a:off x="7626427" y="143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109405</xdr:rowOff>
    </xdr:from>
    <xdr:ext cx="469744" cy="259045"/>
    <xdr:sp macro="" textlink="">
      <xdr:nvSpPr>
        <xdr:cNvPr id="371" name="n_4mainValue【公営住宅】&#10;一人当たり面積"/>
        <xdr:cNvSpPr txBox="1"/>
      </xdr:nvSpPr>
      <xdr:spPr>
        <a:xfrm>
          <a:off x="6737427" y="143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168275</xdr:rowOff>
    </xdr:from>
    <xdr:to>
      <xdr:col>85</xdr:col>
      <xdr:colOff>177800</xdr:colOff>
      <xdr:row>35</xdr:row>
      <xdr:rowOff>98425</xdr:rowOff>
    </xdr:to>
    <xdr:sp macro="" textlink="">
      <xdr:nvSpPr>
        <xdr:cNvPr id="428" name="楕円 427"/>
        <xdr:cNvSpPr/>
      </xdr:nvSpPr>
      <xdr:spPr>
        <a:xfrm>
          <a:off x="16268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19702</xdr:rowOff>
    </xdr:from>
    <xdr:ext cx="405111" cy="259045"/>
    <xdr:sp macro="" textlink="">
      <xdr:nvSpPr>
        <xdr:cNvPr id="429" name="【認定こども園・幼稚園・保育所】&#10;有形固定資産減価償却率該当値テキスト"/>
        <xdr:cNvSpPr txBox="1"/>
      </xdr:nvSpPr>
      <xdr:spPr>
        <a:xfrm>
          <a:off x="16357600"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126365</xdr:rowOff>
    </xdr:from>
    <xdr:to>
      <xdr:col>81</xdr:col>
      <xdr:colOff>101600</xdr:colOff>
      <xdr:row>35</xdr:row>
      <xdr:rowOff>56515</xdr:rowOff>
    </xdr:to>
    <xdr:sp macro="" textlink="">
      <xdr:nvSpPr>
        <xdr:cNvPr id="430" name="楕円 429"/>
        <xdr:cNvSpPr/>
      </xdr:nvSpPr>
      <xdr:spPr>
        <a:xfrm>
          <a:off x="15430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47625</xdr:rowOff>
    </xdr:to>
    <xdr:cxnSp macro="">
      <xdr:nvCxnSpPr>
        <xdr:cNvPr id="431" name="直線コネクタ 430"/>
        <xdr:cNvCxnSpPr/>
      </xdr:nvCxnSpPr>
      <xdr:spPr>
        <a:xfrm>
          <a:off x="15481300" y="60064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432" name="楕円 431"/>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5715</xdr:rowOff>
    </xdr:to>
    <xdr:cxnSp macro="">
      <xdr:nvCxnSpPr>
        <xdr:cNvPr id="433" name="直線コネクタ 432"/>
        <xdr:cNvCxnSpPr/>
      </xdr:nvCxnSpPr>
      <xdr:spPr>
        <a:xfrm>
          <a:off x="14592300" y="5964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434" name="楕円 433"/>
        <xdr:cNvSpPr/>
      </xdr:nvSpPr>
      <xdr:spPr>
        <a:xfrm>
          <a:off x="13652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93345</xdr:rowOff>
    </xdr:from>
    <xdr:to>
      <xdr:col>76</xdr:col>
      <xdr:colOff>114300</xdr:colOff>
      <xdr:row>34</xdr:row>
      <xdr:rowOff>135255</xdr:rowOff>
    </xdr:to>
    <xdr:cxnSp macro="">
      <xdr:nvCxnSpPr>
        <xdr:cNvPr id="435" name="直線コネクタ 434"/>
        <xdr:cNvCxnSpPr/>
      </xdr:nvCxnSpPr>
      <xdr:spPr>
        <a:xfrm>
          <a:off x="13703300" y="5922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xdr:rowOff>
    </xdr:from>
    <xdr:to>
      <xdr:col>67</xdr:col>
      <xdr:colOff>101600</xdr:colOff>
      <xdr:row>34</xdr:row>
      <xdr:rowOff>102235</xdr:rowOff>
    </xdr:to>
    <xdr:sp macro="" textlink="">
      <xdr:nvSpPr>
        <xdr:cNvPr id="436" name="楕円 435"/>
        <xdr:cNvSpPr/>
      </xdr:nvSpPr>
      <xdr:spPr>
        <a:xfrm>
          <a:off x="12763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34</xdr:row>
      <xdr:rowOff>93345</xdr:rowOff>
    </xdr:to>
    <xdr:cxnSp macro="">
      <xdr:nvCxnSpPr>
        <xdr:cNvPr id="437" name="直線コネクタ 436"/>
        <xdr:cNvCxnSpPr/>
      </xdr:nvCxnSpPr>
      <xdr:spPr>
        <a:xfrm>
          <a:off x="12814300" y="5880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1"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73042</xdr:rowOff>
    </xdr:from>
    <xdr:ext cx="405111" cy="259045"/>
    <xdr:sp macro="" textlink="">
      <xdr:nvSpPr>
        <xdr:cNvPr id="442" name="n_1mainValue【認定こども園・幼稚園・保育所】&#10;有形固定資産減価償却率"/>
        <xdr:cNvSpPr txBox="1"/>
      </xdr:nvSpPr>
      <xdr:spPr>
        <a:xfrm>
          <a:off x="152660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31132</xdr:rowOff>
    </xdr:from>
    <xdr:ext cx="405111" cy="259045"/>
    <xdr:sp macro="" textlink="">
      <xdr:nvSpPr>
        <xdr:cNvPr id="443" name="n_2mainValue【認定こども園・幼稚園・保育所】&#10;有形固定資産減価償却率"/>
        <xdr:cNvSpPr txBox="1"/>
      </xdr:nvSpPr>
      <xdr:spPr>
        <a:xfrm>
          <a:off x="14389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160672</xdr:rowOff>
    </xdr:from>
    <xdr:ext cx="405111" cy="259045"/>
    <xdr:sp macro="" textlink="">
      <xdr:nvSpPr>
        <xdr:cNvPr id="444" name="n_3mainValue【認定こども園・幼稚園・保育所】&#10;有形固定資産減価償却率"/>
        <xdr:cNvSpPr txBox="1"/>
      </xdr:nvSpPr>
      <xdr:spPr>
        <a:xfrm>
          <a:off x="13500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118762</xdr:rowOff>
    </xdr:from>
    <xdr:ext cx="405111" cy="259045"/>
    <xdr:sp macro="" textlink="">
      <xdr:nvSpPr>
        <xdr:cNvPr id="445" name="n_4mainValue【認定こども園・幼稚園・保育所】&#10;有形固定資産減価償却率"/>
        <xdr:cNvSpPr txBox="1"/>
      </xdr:nvSpPr>
      <xdr:spPr>
        <a:xfrm>
          <a:off x="12611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3" name="楕円 482"/>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484" name="【認定こども園・幼稚園・保育所】&#10;一人当たり面積該当値テキスト"/>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85" name="楕円 484"/>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41910</xdr:rowOff>
    </xdr:to>
    <xdr:cxnSp macro="">
      <xdr:nvCxnSpPr>
        <xdr:cNvPr id="486" name="直線コネクタ 485"/>
        <xdr:cNvCxnSpPr/>
      </xdr:nvCxnSpPr>
      <xdr:spPr>
        <a:xfrm flipV="1">
          <a:off x="21323300" y="6719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487" name="楕円 486"/>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51054</xdr:rowOff>
    </xdr:to>
    <xdr:cxnSp macro="">
      <xdr:nvCxnSpPr>
        <xdr:cNvPr id="488" name="直線コネクタ 487"/>
        <xdr:cNvCxnSpPr/>
      </xdr:nvCxnSpPr>
      <xdr:spPr>
        <a:xfrm flipV="1">
          <a:off x="20434300" y="6728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489" name="楕円 488"/>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57912</xdr:rowOff>
    </xdr:to>
    <xdr:cxnSp macro="">
      <xdr:nvCxnSpPr>
        <xdr:cNvPr id="490" name="直線コネクタ 489"/>
        <xdr:cNvCxnSpPr/>
      </xdr:nvCxnSpPr>
      <xdr:spPr>
        <a:xfrm flipV="1">
          <a:off x="19545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91" name="楕円 490"/>
        <xdr:cNvSpPr/>
      </xdr:nvSpPr>
      <xdr:spPr>
        <a:xfrm>
          <a:off x="18605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57912</xdr:rowOff>
    </xdr:from>
    <xdr:to>
      <xdr:col>102</xdr:col>
      <xdr:colOff>114300</xdr:colOff>
      <xdr:row>39</xdr:row>
      <xdr:rowOff>69342</xdr:rowOff>
    </xdr:to>
    <xdr:cxnSp macro="">
      <xdr:nvCxnSpPr>
        <xdr:cNvPr id="492" name="直線コネクタ 491"/>
        <xdr:cNvCxnSpPr/>
      </xdr:nvCxnSpPr>
      <xdr:spPr>
        <a:xfrm flipV="1">
          <a:off x="18656300" y="67444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497" name="n_1main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main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125239</xdr:rowOff>
    </xdr:from>
    <xdr:ext cx="469744" cy="259045"/>
    <xdr:sp macro="" textlink="">
      <xdr:nvSpPr>
        <xdr:cNvPr id="499" name="n_3mainValue【認定こども園・幼稚園・保育所】&#10;一人当たり面積"/>
        <xdr:cNvSpPr txBox="1"/>
      </xdr:nvSpPr>
      <xdr:spPr>
        <a:xfrm>
          <a:off x="19310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0" name="n_4main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41" name="楕円 540"/>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542"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50165</xdr:rowOff>
    </xdr:from>
    <xdr:to>
      <xdr:col>81</xdr:col>
      <xdr:colOff>101600</xdr:colOff>
      <xdr:row>58</xdr:row>
      <xdr:rowOff>151765</xdr:rowOff>
    </xdr:to>
    <xdr:sp macro="" textlink="">
      <xdr:nvSpPr>
        <xdr:cNvPr id="543" name="楕円 542"/>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142875</xdr:rowOff>
    </xdr:to>
    <xdr:cxnSp macro="">
      <xdr:nvCxnSpPr>
        <xdr:cNvPr id="544" name="直線コネクタ 543"/>
        <xdr:cNvCxnSpPr/>
      </xdr:nvCxnSpPr>
      <xdr:spPr>
        <a:xfrm>
          <a:off x="15481300" y="100450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164465</xdr:rowOff>
    </xdr:from>
    <xdr:to>
      <xdr:col>76</xdr:col>
      <xdr:colOff>165100</xdr:colOff>
      <xdr:row>58</xdr:row>
      <xdr:rowOff>94615</xdr:rowOff>
    </xdr:to>
    <xdr:sp macro="" textlink="">
      <xdr:nvSpPr>
        <xdr:cNvPr id="545" name="楕円 544"/>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100965</xdr:rowOff>
    </xdr:to>
    <xdr:cxnSp macro="">
      <xdr:nvCxnSpPr>
        <xdr:cNvPr id="546" name="直線コネクタ 545"/>
        <xdr:cNvCxnSpPr/>
      </xdr:nvCxnSpPr>
      <xdr:spPr>
        <a:xfrm>
          <a:off x="14592300" y="9987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547" name="楕円 546"/>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43815</xdr:rowOff>
    </xdr:to>
    <xdr:cxnSp macro="">
      <xdr:nvCxnSpPr>
        <xdr:cNvPr id="548" name="直線コネクタ 547"/>
        <xdr:cNvCxnSpPr/>
      </xdr:nvCxnSpPr>
      <xdr:spPr>
        <a:xfrm>
          <a:off x="13703300" y="9951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549" name="楕円 548"/>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41910</xdr:rowOff>
    </xdr:to>
    <xdr:cxnSp macro="">
      <xdr:nvCxnSpPr>
        <xdr:cNvPr id="550" name="直線コネクタ 549"/>
        <xdr:cNvCxnSpPr/>
      </xdr:nvCxnSpPr>
      <xdr:spPr>
        <a:xfrm flipV="1">
          <a:off x="12814300" y="9951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168292</xdr:rowOff>
    </xdr:from>
    <xdr:ext cx="405111" cy="259045"/>
    <xdr:sp macro="" textlink="">
      <xdr:nvSpPr>
        <xdr:cNvPr id="555" name="n_1mainValue【学校施設】&#10;有形固定資産減価償却率"/>
        <xdr:cNvSpPr txBox="1"/>
      </xdr:nvSpPr>
      <xdr:spPr>
        <a:xfrm>
          <a:off x="15266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556" name="n_2mainValue【学校施設】&#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557" name="n_3mainValue【学校施設】&#10;有形固定資産減価償却率"/>
        <xdr:cNvSpPr txBox="1"/>
      </xdr:nvSpPr>
      <xdr:spPr>
        <a:xfrm>
          <a:off x="13500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558" name="n_4mainValue【学校施設】&#10;有形固定資産減価償却率"/>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163894</xdr:rowOff>
    </xdr:from>
    <xdr:to>
      <xdr:col>116</xdr:col>
      <xdr:colOff>114300</xdr:colOff>
      <xdr:row>61</xdr:row>
      <xdr:rowOff>94044</xdr:rowOff>
    </xdr:to>
    <xdr:sp macro="" textlink="">
      <xdr:nvSpPr>
        <xdr:cNvPr id="598" name="楕円 597"/>
        <xdr:cNvSpPr/>
      </xdr:nvSpPr>
      <xdr:spPr>
        <a:xfrm>
          <a:off x="22110700" y="104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15321</xdr:rowOff>
    </xdr:from>
    <xdr:ext cx="469744" cy="259045"/>
    <xdr:sp macro="" textlink="">
      <xdr:nvSpPr>
        <xdr:cNvPr id="599" name="【学校施設】&#10;一人当たり面積該当値テキスト"/>
        <xdr:cNvSpPr txBox="1"/>
      </xdr:nvSpPr>
      <xdr:spPr>
        <a:xfrm>
          <a:off x="22199600" y="103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xdr:rowOff>
    </xdr:from>
    <xdr:to>
      <xdr:col>112</xdr:col>
      <xdr:colOff>38100</xdr:colOff>
      <xdr:row>61</xdr:row>
      <xdr:rowOff>105664</xdr:rowOff>
    </xdr:to>
    <xdr:sp macro="" textlink="">
      <xdr:nvSpPr>
        <xdr:cNvPr id="600" name="楕円 599"/>
        <xdr:cNvSpPr/>
      </xdr:nvSpPr>
      <xdr:spPr>
        <a:xfrm>
          <a:off x="2127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43244</xdr:rowOff>
    </xdr:from>
    <xdr:to>
      <xdr:col>116</xdr:col>
      <xdr:colOff>63500</xdr:colOff>
      <xdr:row>61</xdr:row>
      <xdr:rowOff>54864</xdr:rowOff>
    </xdr:to>
    <xdr:cxnSp macro="">
      <xdr:nvCxnSpPr>
        <xdr:cNvPr id="601" name="直線コネクタ 600"/>
        <xdr:cNvCxnSpPr/>
      </xdr:nvCxnSpPr>
      <xdr:spPr>
        <a:xfrm flipV="1">
          <a:off x="21323300" y="10501694"/>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31686</xdr:rowOff>
    </xdr:from>
    <xdr:to>
      <xdr:col>107</xdr:col>
      <xdr:colOff>101600</xdr:colOff>
      <xdr:row>61</xdr:row>
      <xdr:rowOff>133286</xdr:rowOff>
    </xdr:to>
    <xdr:sp macro="" textlink="">
      <xdr:nvSpPr>
        <xdr:cNvPr id="602" name="楕円 601"/>
        <xdr:cNvSpPr/>
      </xdr:nvSpPr>
      <xdr:spPr>
        <a:xfrm>
          <a:off x="20383500" y="10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54864</xdr:rowOff>
    </xdr:from>
    <xdr:to>
      <xdr:col>111</xdr:col>
      <xdr:colOff>177800</xdr:colOff>
      <xdr:row>61</xdr:row>
      <xdr:rowOff>82486</xdr:rowOff>
    </xdr:to>
    <xdr:cxnSp macro="">
      <xdr:nvCxnSpPr>
        <xdr:cNvPr id="603" name="直線コネクタ 602"/>
        <xdr:cNvCxnSpPr/>
      </xdr:nvCxnSpPr>
      <xdr:spPr>
        <a:xfrm flipV="1">
          <a:off x="20434300" y="1051331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04" name="楕円 603"/>
        <xdr:cNvSpPr/>
      </xdr:nvSpPr>
      <xdr:spPr>
        <a:xfrm>
          <a:off x="19494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82486</xdr:rowOff>
    </xdr:from>
    <xdr:to>
      <xdr:col>107</xdr:col>
      <xdr:colOff>50800</xdr:colOff>
      <xdr:row>61</xdr:row>
      <xdr:rowOff>91440</xdr:rowOff>
    </xdr:to>
    <xdr:cxnSp macro="">
      <xdr:nvCxnSpPr>
        <xdr:cNvPr id="605" name="直線コネクタ 604"/>
        <xdr:cNvCxnSpPr/>
      </xdr:nvCxnSpPr>
      <xdr:spPr>
        <a:xfrm flipV="1">
          <a:off x="19545300" y="1054093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40069</xdr:rowOff>
    </xdr:from>
    <xdr:to>
      <xdr:col>98</xdr:col>
      <xdr:colOff>38100</xdr:colOff>
      <xdr:row>61</xdr:row>
      <xdr:rowOff>141669</xdr:rowOff>
    </xdr:to>
    <xdr:sp macro="" textlink="">
      <xdr:nvSpPr>
        <xdr:cNvPr id="606" name="楕円 605"/>
        <xdr:cNvSpPr/>
      </xdr:nvSpPr>
      <xdr:spPr>
        <a:xfrm>
          <a:off x="18605500" y="104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90869</xdr:rowOff>
    </xdr:from>
    <xdr:to>
      <xdr:col>102</xdr:col>
      <xdr:colOff>114300</xdr:colOff>
      <xdr:row>61</xdr:row>
      <xdr:rowOff>91440</xdr:rowOff>
    </xdr:to>
    <xdr:cxnSp macro="">
      <xdr:nvCxnSpPr>
        <xdr:cNvPr id="607" name="直線コネクタ 606"/>
        <xdr:cNvCxnSpPr/>
      </xdr:nvCxnSpPr>
      <xdr:spPr>
        <a:xfrm>
          <a:off x="18656300" y="1054931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11"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122191</xdr:rowOff>
    </xdr:from>
    <xdr:ext cx="469744" cy="259045"/>
    <xdr:sp macro="" textlink="">
      <xdr:nvSpPr>
        <xdr:cNvPr id="612" name="n_1mainValue【学校施設】&#10;一人当たり面積"/>
        <xdr:cNvSpPr txBox="1"/>
      </xdr:nvSpPr>
      <xdr:spPr>
        <a:xfrm>
          <a:off x="21075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149813</xdr:rowOff>
    </xdr:from>
    <xdr:ext cx="469744" cy="259045"/>
    <xdr:sp macro="" textlink="">
      <xdr:nvSpPr>
        <xdr:cNvPr id="613" name="n_2mainValue【学校施設】&#10;一人当たり面積"/>
        <xdr:cNvSpPr txBox="1"/>
      </xdr:nvSpPr>
      <xdr:spPr>
        <a:xfrm>
          <a:off x="20199427" y="10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4" name="n_3main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158196</xdr:rowOff>
    </xdr:from>
    <xdr:ext cx="469744" cy="259045"/>
    <xdr:sp macro="" textlink="">
      <xdr:nvSpPr>
        <xdr:cNvPr id="615" name="n_4mainValue【学校施設】&#10;一人当たり面積"/>
        <xdr:cNvSpPr txBox="1"/>
      </xdr:nvSpPr>
      <xdr:spPr>
        <a:xfrm>
          <a:off x="18421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57" name="楕円 656"/>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658" name="【児童館】&#10;有形固定資産減価償却率該当値テキスト"/>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42818</xdr:rowOff>
    </xdr:from>
    <xdr:to>
      <xdr:col>81</xdr:col>
      <xdr:colOff>101600</xdr:colOff>
      <xdr:row>81</xdr:row>
      <xdr:rowOff>144418</xdr:rowOff>
    </xdr:to>
    <xdr:sp macro="" textlink="">
      <xdr:nvSpPr>
        <xdr:cNvPr id="659" name="楕円 658"/>
        <xdr:cNvSpPr/>
      </xdr:nvSpPr>
      <xdr:spPr>
        <a:xfrm>
          <a:off x="15430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81</xdr:row>
      <xdr:rowOff>93618</xdr:rowOff>
    </xdr:to>
    <xdr:cxnSp macro="">
      <xdr:nvCxnSpPr>
        <xdr:cNvPr id="660" name="直線コネクタ 659"/>
        <xdr:cNvCxnSpPr/>
      </xdr:nvCxnSpPr>
      <xdr:spPr>
        <a:xfrm flipV="1">
          <a:off x="15481300" y="13582650"/>
          <a:ext cx="8382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148952</xdr:rowOff>
    </xdr:from>
    <xdr:to>
      <xdr:col>76</xdr:col>
      <xdr:colOff>165100</xdr:colOff>
      <xdr:row>81</xdr:row>
      <xdr:rowOff>79102</xdr:rowOff>
    </xdr:to>
    <xdr:sp macro="" textlink="">
      <xdr:nvSpPr>
        <xdr:cNvPr id="661" name="楕円 660"/>
        <xdr:cNvSpPr/>
      </xdr:nvSpPr>
      <xdr:spPr>
        <a:xfrm>
          <a:off x="14541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28302</xdr:rowOff>
    </xdr:from>
    <xdr:to>
      <xdr:col>81</xdr:col>
      <xdr:colOff>50800</xdr:colOff>
      <xdr:row>81</xdr:row>
      <xdr:rowOff>93618</xdr:rowOff>
    </xdr:to>
    <xdr:cxnSp macro="">
      <xdr:nvCxnSpPr>
        <xdr:cNvPr id="662" name="直線コネクタ 661"/>
        <xdr:cNvCxnSpPr/>
      </xdr:nvCxnSpPr>
      <xdr:spPr>
        <a:xfrm>
          <a:off x="14592300" y="1391575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83638</xdr:rowOff>
    </xdr:from>
    <xdr:to>
      <xdr:col>72</xdr:col>
      <xdr:colOff>38100</xdr:colOff>
      <xdr:row>81</xdr:row>
      <xdr:rowOff>13788</xdr:rowOff>
    </xdr:to>
    <xdr:sp macro="" textlink="">
      <xdr:nvSpPr>
        <xdr:cNvPr id="663" name="楕円 662"/>
        <xdr:cNvSpPr/>
      </xdr:nvSpPr>
      <xdr:spPr>
        <a:xfrm>
          <a:off x="13652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81</xdr:row>
      <xdr:rowOff>28302</xdr:rowOff>
    </xdr:to>
    <xdr:cxnSp macro="">
      <xdr:nvCxnSpPr>
        <xdr:cNvPr id="664" name="直線コネクタ 663"/>
        <xdr:cNvCxnSpPr/>
      </xdr:nvCxnSpPr>
      <xdr:spPr>
        <a:xfrm>
          <a:off x="13703300" y="1385043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665" name="楕円 664"/>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80</xdr:row>
      <xdr:rowOff>134438</xdr:rowOff>
    </xdr:to>
    <xdr:cxnSp macro="">
      <xdr:nvCxnSpPr>
        <xdr:cNvPr id="666" name="直線コネクタ 665"/>
        <xdr:cNvCxnSpPr/>
      </xdr:nvCxnSpPr>
      <xdr:spPr>
        <a:xfrm>
          <a:off x="12814300" y="1378512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160945</xdr:rowOff>
    </xdr:from>
    <xdr:ext cx="405111" cy="259045"/>
    <xdr:sp macro="" textlink="">
      <xdr:nvSpPr>
        <xdr:cNvPr id="671" name="n_1main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95629</xdr:rowOff>
    </xdr:from>
    <xdr:ext cx="405111" cy="259045"/>
    <xdr:sp macro="" textlink="">
      <xdr:nvSpPr>
        <xdr:cNvPr id="672" name="n_2mainValue【児童館】&#10;有形固定資産減価償却率"/>
        <xdr:cNvSpPr txBox="1"/>
      </xdr:nvSpPr>
      <xdr:spPr>
        <a:xfrm>
          <a:off x="14389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30315</xdr:rowOff>
    </xdr:from>
    <xdr:ext cx="405111" cy="259045"/>
    <xdr:sp macro="" textlink="">
      <xdr:nvSpPr>
        <xdr:cNvPr id="673" name="n_3mainValue【児童館】&#10;有形固定資産減価償却率"/>
        <xdr:cNvSpPr txBox="1"/>
      </xdr:nvSpPr>
      <xdr:spPr>
        <a:xfrm>
          <a:off x="13500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674" name="n_4mainValue【児童館】&#10;有形固定資産減価償却率"/>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1"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712" name="楕円 711"/>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713" name="【児童館】&#10;一人当たり面積該当値テキスト"/>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714" name="楕円 713"/>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84</xdr:row>
      <xdr:rowOff>19813</xdr:rowOff>
    </xdr:to>
    <xdr:cxnSp macro="">
      <xdr:nvCxnSpPr>
        <xdr:cNvPr id="715" name="直線コネクタ 714"/>
        <xdr:cNvCxnSpPr/>
      </xdr:nvCxnSpPr>
      <xdr:spPr>
        <a:xfrm flipV="1">
          <a:off x="21323300" y="14197585"/>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716" name="楕円 715"/>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28956</xdr:rowOff>
    </xdr:to>
    <xdr:cxnSp macro="">
      <xdr:nvCxnSpPr>
        <xdr:cNvPr id="717" name="直線コネクタ 716"/>
        <xdr:cNvCxnSpPr/>
      </xdr:nvCxnSpPr>
      <xdr:spPr>
        <a:xfrm flipV="1">
          <a:off x="20434300" y="14421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18" name="楕円 717"/>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33528</xdr:rowOff>
    </xdr:to>
    <xdr:cxnSp macro="">
      <xdr:nvCxnSpPr>
        <xdr:cNvPr id="719" name="直線コネクタ 718"/>
        <xdr:cNvCxnSpPr/>
      </xdr:nvCxnSpPr>
      <xdr:spPr>
        <a:xfrm flipV="1">
          <a:off x="19545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20" name="楕円 719"/>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42672</xdr:rowOff>
    </xdr:to>
    <xdr:cxnSp macro="">
      <xdr:nvCxnSpPr>
        <xdr:cNvPr id="721" name="直線コネクタ 720"/>
        <xdr:cNvCxnSpPr/>
      </xdr:nvCxnSpPr>
      <xdr:spPr>
        <a:xfrm flipV="1">
          <a:off x="18656300" y="1443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5"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726" name="n_1mainValue【児童館】&#10;一人当たり面積"/>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727" name="n_2mainValue【児童館】&#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28" name="n_3mainValue【児童館】&#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29" name="n_4mainValue【児童館】&#10;一人当たり面積"/>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71" name="楕円 770"/>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772" name="【公民館】&#10;有形固定資産減価償却率該当値テキスト"/>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73" name="楕円 772"/>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27214</xdr:rowOff>
    </xdr:to>
    <xdr:cxnSp macro="">
      <xdr:nvCxnSpPr>
        <xdr:cNvPr id="774" name="直線コネクタ 773"/>
        <xdr:cNvCxnSpPr/>
      </xdr:nvCxnSpPr>
      <xdr:spPr>
        <a:xfrm>
          <a:off x="15481300" y="185242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775" name="楕円 774"/>
        <xdr:cNvSpPr/>
      </xdr:nvSpPr>
      <xdr:spPr>
        <a:xfrm>
          <a:off x="14541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108</xdr:row>
      <xdr:rowOff>7620</xdr:rowOff>
    </xdr:to>
    <xdr:cxnSp macro="">
      <xdr:nvCxnSpPr>
        <xdr:cNvPr id="776" name="直線コネクタ 775"/>
        <xdr:cNvCxnSpPr/>
      </xdr:nvCxnSpPr>
      <xdr:spPr>
        <a:xfrm>
          <a:off x="14592300" y="184997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777" name="楕円 776"/>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154577</xdr:rowOff>
    </xdr:to>
    <xdr:cxnSp macro="">
      <xdr:nvCxnSpPr>
        <xdr:cNvPr id="778" name="直線コネクタ 777"/>
        <xdr:cNvCxnSpPr/>
      </xdr:nvCxnSpPr>
      <xdr:spPr>
        <a:xfrm>
          <a:off x="13703300" y="184736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779" name="楕円 778"/>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128451</xdr:rowOff>
    </xdr:to>
    <xdr:cxnSp macro="">
      <xdr:nvCxnSpPr>
        <xdr:cNvPr id="780" name="直線コネクタ 779"/>
        <xdr:cNvCxnSpPr/>
      </xdr:nvCxnSpPr>
      <xdr:spPr>
        <a:xfrm>
          <a:off x="12814300" y="1844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785" name="n_1mainValue【公民館】&#10;有形固定資産減価償却率"/>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786" name="n_2mainValue【公民館】&#10;有形固定資産減価償却率"/>
        <xdr:cNvSpPr txBox="1"/>
      </xdr:nvSpPr>
      <xdr:spPr>
        <a:xfrm>
          <a:off x="14389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787" name="n_3mainValue【公民館】&#10;有形固定資産減価償却率"/>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788" name="n_4mainValue【公民館】&#10;有形固定資産減価償却率"/>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830" name="楕円 829"/>
        <xdr:cNvSpPr/>
      </xdr:nvSpPr>
      <xdr:spPr>
        <a:xfrm>
          <a:off x="22110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141350</xdr:rowOff>
    </xdr:from>
    <xdr:ext cx="469744" cy="259045"/>
    <xdr:sp macro="" textlink="">
      <xdr:nvSpPr>
        <xdr:cNvPr id="831" name="【公民館】&#10;一人当たり面積該当値テキスト"/>
        <xdr:cNvSpPr txBox="1"/>
      </xdr:nvSpPr>
      <xdr:spPr>
        <a:xfrm>
          <a:off x="22199600"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832" name="楕円 831"/>
        <xdr:cNvSpPr/>
      </xdr:nvSpPr>
      <xdr:spPr>
        <a:xfrm>
          <a:off x="2127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9252</xdr:rowOff>
    </xdr:to>
    <xdr:cxnSp macro="">
      <xdr:nvCxnSpPr>
        <xdr:cNvPr id="833" name="直線コネクタ 832"/>
        <xdr:cNvCxnSpPr/>
      </xdr:nvCxnSpPr>
      <xdr:spPr>
        <a:xfrm flipV="1">
          <a:off x="21323300" y="1817152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834" name="楕円 833"/>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20682</xdr:rowOff>
    </xdr:to>
    <xdr:cxnSp macro="">
      <xdr:nvCxnSpPr>
        <xdr:cNvPr id="835" name="直線コネクタ 834"/>
        <xdr:cNvCxnSpPr/>
      </xdr:nvCxnSpPr>
      <xdr:spPr>
        <a:xfrm flipV="1">
          <a:off x="20434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36" name="楕円 835"/>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30480</xdr:rowOff>
    </xdr:to>
    <xdr:cxnSp macro="">
      <xdr:nvCxnSpPr>
        <xdr:cNvPr id="837" name="直線コネクタ 836"/>
        <xdr:cNvCxnSpPr/>
      </xdr:nvCxnSpPr>
      <xdr:spPr>
        <a:xfrm flipV="1">
          <a:off x="19545300" y="181943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838" name="楕円 837"/>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43543</xdr:rowOff>
    </xdr:to>
    <xdr:cxnSp macro="">
      <xdr:nvCxnSpPr>
        <xdr:cNvPr id="839" name="直線コネクタ 838"/>
        <xdr:cNvCxnSpPr/>
      </xdr:nvCxnSpPr>
      <xdr:spPr>
        <a:xfrm flipV="1">
          <a:off x="18656300" y="18204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76579</xdr:rowOff>
    </xdr:from>
    <xdr:ext cx="469744" cy="259045"/>
    <xdr:sp macro="" textlink="">
      <xdr:nvSpPr>
        <xdr:cNvPr id="844" name="n_1mainValue【公民館】&#10;一人当たり面積"/>
        <xdr:cNvSpPr txBox="1"/>
      </xdr:nvSpPr>
      <xdr:spPr>
        <a:xfrm>
          <a:off x="21075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88009</xdr:rowOff>
    </xdr:from>
    <xdr:ext cx="469744" cy="259045"/>
    <xdr:sp macro="" textlink="">
      <xdr:nvSpPr>
        <xdr:cNvPr id="845" name="n_2mainValue【公民館】&#10;一人当たり面積"/>
        <xdr:cNvSpPr txBox="1"/>
      </xdr:nvSpPr>
      <xdr:spPr>
        <a:xfrm>
          <a:off x="20199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846" name="n_3mainValue【公民館】&#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110870</xdr:rowOff>
    </xdr:from>
    <xdr:ext cx="469744" cy="259045"/>
    <xdr:sp macro="" textlink="">
      <xdr:nvSpPr>
        <xdr:cNvPr id="847" name="n_4mainValue【公民館】&#10;一人当たり面積"/>
        <xdr:cNvSpPr txBox="1"/>
      </xdr:nvSpPr>
      <xdr:spPr>
        <a:xfrm>
          <a:off x="18421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本市は、行政面積が広く、過去２度の合併を実施した経過から集落が点在しているため、一人当たりの施設面積が類似団体の平均値より高い傾向にある。　</a:t>
          </a:r>
        </a:p>
        <a:p>
          <a:r>
            <a:rPr kumimoji="1" lang="ja-JP" altLang="en-US" sz="1300">
              <a:latin typeface="ＭＳ Ｐゴシック" panose="020B0600070205080204" pitchFamily="50" charset="-128"/>
              <a:ea typeface="ＭＳ Ｐゴシック" panose="020B0600070205080204" pitchFamily="50" charset="-128"/>
            </a:rPr>
            <a:t>　公民館以外の施設については、老朽化に伴う改築事業により、類似団体と比較し減価償却率が低くなっている。令和元年度に「ほくと子どもセンター」が完成したことで、児童館の減価償却率が大きく低下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18,562
18,481
1,119.22
18,678,330
18,660,622
8,468
9,510,055
28,555,389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2" name="楕円 71"/>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3" name="【図書館】&#10;有形固定資産減価償却率該当値テキスト"/>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74" name="楕円 73"/>
        <xdr:cNvSpPr/>
      </xdr:nvSpPr>
      <xdr:spPr>
        <a:xfrm>
          <a:off x="3746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60960</xdr:rowOff>
    </xdr:from>
    <xdr:to>
      <xdr:col>24</xdr:col>
      <xdr:colOff>63500</xdr:colOff>
      <xdr:row>36</xdr:row>
      <xdr:rowOff>66040</xdr:rowOff>
    </xdr:to>
    <xdr:cxnSp macro="">
      <xdr:nvCxnSpPr>
        <xdr:cNvPr id="75" name="直線コネクタ 74"/>
        <xdr:cNvCxnSpPr/>
      </xdr:nvCxnSpPr>
      <xdr:spPr>
        <a:xfrm flipV="1">
          <a:off x="3797300" y="62331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160020</xdr:rowOff>
    </xdr:from>
    <xdr:to>
      <xdr:col>15</xdr:col>
      <xdr:colOff>101600</xdr:colOff>
      <xdr:row>36</xdr:row>
      <xdr:rowOff>90170</xdr:rowOff>
    </xdr:to>
    <xdr:sp macro="" textlink="">
      <xdr:nvSpPr>
        <xdr:cNvPr id="76" name="楕円 75"/>
        <xdr:cNvSpPr/>
      </xdr:nvSpPr>
      <xdr:spPr>
        <a:xfrm>
          <a:off x="2857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39370</xdr:rowOff>
    </xdr:from>
    <xdr:to>
      <xdr:col>19</xdr:col>
      <xdr:colOff>177800</xdr:colOff>
      <xdr:row>36</xdr:row>
      <xdr:rowOff>66040</xdr:rowOff>
    </xdr:to>
    <xdr:cxnSp macro="">
      <xdr:nvCxnSpPr>
        <xdr:cNvPr id="77" name="直線コネクタ 76"/>
        <xdr:cNvCxnSpPr/>
      </xdr:nvCxnSpPr>
      <xdr:spPr>
        <a:xfrm>
          <a:off x="2908300" y="6211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8" name="楕円 77"/>
        <xdr:cNvSpPr/>
      </xdr:nvSpPr>
      <xdr:spPr>
        <a:xfrm>
          <a:off x="196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39370</xdr:rowOff>
    </xdr:to>
    <xdr:cxnSp macro="">
      <xdr:nvCxnSpPr>
        <xdr:cNvPr id="79" name="直線コネクタ 78"/>
        <xdr:cNvCxnSpPr/>
      </xdr:nvCxnSpPr>
      <xdr:spPr>
        <a:xfrm>
          <a:off x="2019300" y="6183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0" name="楕円 79"/>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11430</xdr:rowOff>
    </xdr:to>
    <xdr:cxnSp macro="">
      <xdr:nvCxnSpPr>
        <xdr:cNvPr id="81" name="直線コネクタ 80"/>
        <xdr:cNvCxnSpPr/>
      </xdr:nvCxnSpPr>
      <xdr:spPr>
        <a:xfrm>
          <a:off x="1130300" y="6156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133367</xdr:rowOff>
    </xdr:from>
    <xdr:ext cx="405111" cy="259045"/>
    <xdr:sp macro="" textlink="">
      <xdr:nvSpPr>
        <xdr:cNvPr id="86" name="n_1mainValue【図書館】&#10;有形固定資産減価償却率"/>
        <xdr:cNvSpPr txBox="1"/>
      </xdr:nvSpPr>
      <xdr:spPr>
        <a:xfrm>
          <a:off x="358204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106697</xdr:rowOff>
    </xdr:from>
    <xdr:ext cx="405111" cy="259045"/>
    <xdr:sp macro="" textlink="">
      <xdr:nvSpPr>
        <xdr:cNvPr id="87" name="n_2mainValue【図書館】&#10;有形固定資産減価償却率"/>
        <xdr:cNvSpPr txBox="1"/>
      </xdr:nvSpPr>
      <xdr:spPr>
        <a:xfrm>
          <a:off x="2705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78757</xdr:rowOff>
    </xdr:from>
    <xdr:ext cx="405111" cy="259045"/>
    <xdr:sp macro="" textlink="">
      <xdr:nvSpPr>
        <xdr:cNvPr id="88" name="n_3mainValue【図書館】&#10;有形固定資産減価償却率"/>
        <xdr:cNvSpPr txBox="1"/>
      </xdr:nvSpPr>
      <xdr:spPr>
        <a:xfrm>
          <a:off x="181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9" name="n_4mainValue【図書館】&#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9" name="楕円 128"/>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30" name="【図書館】&#10;一人当たり面積該当値テキスト"/>
        <xdr:cNvSpPr txBox="1"/>
      </xdr:nvSpPr>
      <xdr:spPr>
        <a:xfrm>
          <a:off x="10515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31" name="楕円 13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99060</xdr:rowOff>
    </xdr:to>
    <xdr:cxnSp macro="">
      <xdr:nvCxnSpPr>
        <xdr:cNvPr id="132" name="直線コネクタ 131"/>
        <xdr:cNvCxnSpPr/>
      </xdr:nvCxnSpPr>
      <xdr:spPr>
        <a:xfrm flipV="1">
          <a:off x="9639300" y="677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55880</xdr:rowOff>
    </xdr:from>
    <xdr:to>
      <xdr:col>46</xdr:col>
      <xdr:colOff>38100</xdr:colOff>
      <xdr:row>39</xdr:row>
      <xdr:rowOff>157480</xdr:rowOff>
    </xdr:to>
    <xdr:sp macro="" textlink="">
      <xdr:nvSpPr>
        <xdr:cNvPr id="133" name="楕円 132"/>
        <xdr:cNvSpPr/>
      </xdr:nvSpPr>
      <xdr:spPr>
        <a:xfrm>
          <a:off x="869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106680</xdr:rowOff>
    </xdr:to>
    <xdr:cxnSp macro="">
      <xdr:nvCxnSpPr>
        <xdr:cNvPr id="134" name="直線コネクタ 133"/>
        <xdr:cNvCxnSpPr/>
      </xdr:nvCxnSpPr>
      <xdr:spPr>
        <a:xfrm flipV="1">
          <a:off x="8750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5" name="楕円 134"/>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106680</xdr:rowOff>
    </xdr:from>
    <xdr:to>
      <xdr:col>45</xdr:col>
      <xdr:colOff>177800</xdr:colOff>
      <xdr:row>39</xdr:row>
      <xdr:rowOff>114300</xdr:rowOff>
    </xdr:to>
    <xdr:cxnSp macro="">
      <xdr:nvCxnSpPr>
        <xdr:cNvPr id="136" name="直線コネクタ 135"/>
        <xdr:cNvCxnSpPr/>
      </xdr:nvCxnSpPr>
      <xdr:spPr>
        <a:xfrm flipV="1">
          <a:off x="7861300" y="679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74930</xdr:rowOff>
    </xdr:from>
    <xdr:to>
      <xdr:col>36</xdr:col>
      <xdr:colOff>165100</xdr:colOff>
      <xdr:row>40</xdr:row>
      <xdr:rowOff>5080</xdr:rowOff>
    </xdr:to>
    <xdr:sp macro="" textlink="">
      <xdr:nvSpPr>
        <xdr:cNvPr id="137" name="楕円 136"/>
        <xdr:cNvSpPr/>
      </xdr:nvSpPr>
      <xdr:spPr>
        <a:xfrm>
          <a:off x="692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125730</xdr:rowOff>
    </xdr:to>
    <xdr:cxnSp macro="">
      <xdr:nvCxnSpPr>
        <xdr:cNvPr id="138" name="直線コネクタ 137"/>
        <xdr:cNvCxnSpPr/>
      </xdr:nvCxnSpPr>
      <xdr:spPr>
        <a:xfrm flipV="1">
          <a:off x="6972300" y="680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166387</xdr:rowOff>
    </xdr:from>
    <xdr:ext cx="469744" cy="259045"/>
    <xdr:sp macro="" textlink="">
      <xdr:nvSpPr>
        <xdr:cNvPr id="143" name="n_1mainValue【図書館】&#10;一人当たり面積"/>
        <xdr:cNvSpPr txBox="1"/>
      </xdr:nvSpPr>
      <xdr:spPr>
        <a:xfrm>
          <a:off x="9391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2557</xdr:rowOff>
    </xdr:from>
    <xdr:ext cx="469744" cy="259045"/>
    <xdr:sp macro="" textlink="">
      <xdr:nvSpPr>
        <xdr:cNvPr id="144" name="n_2mainValue【図書館】&#10;一人当たり面積"/>
        <xdr:cNvSpPr txBox="1"/>
      </xdr:nvSpPr>
      <xdr:spPr>
        <a:xfrm>
          <a:off x="8515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45" name="n_3mainValue【図書館】&#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6" name="n_4main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7" name="楕円 186"/>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88" name="【体育館・プー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89" name="楕円 188"/>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95250</xdr:rowOff>
    </xdr:to>
    <xdr:cxnSp macro="">
      <xdr:nvCxnSpPr>
        <xdr:cNvPr id="190" name="直線コネクタ 189"/>
        <xdr:cNvCxnSpPr/>
      </xdr:nvCxnSpPr>
      <xdr:spPr>
        <a:xfrm>
          <a:off x="3797300" y="107041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xdr:rowOff>
    </xdr:from>
    <xdr:to>
      <xdr:col>15</xdr:col>
      <xdr:colOff>101600</xdr:colOff>
      <xdr:row>62</xdr:row>
      <xdr:rowOff>102235</xdr:rowOff>
    </xdr:to>
    <xdr:sp macro="" textlink="">
      <xdr:nvSpPr>
        <xdr:cNvPr id="191" name="楕円 190"/>
        <xdr:cNvSpPr/>
      </xdr:nvSpPr>
      <xdr:spPr>
        <a:xfrm>
          <a:off x="2857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51435</xdr:rowOff>
    </xdr:from>
    <xdr:to>
      <xdr:col>19</xdr:col>
      <xdr:colOff>177800</xdr:colOff>
      <xdr:row>62</xdr:row>
      <xdr:rowOff>74295</xdr:rowOff>
    </xdr:to>
    <xdr:cxnSp macro="">
      <xdr:nvCxnSpPr>
        <xdr:cNvPr id="192" name="直線コネクタ 191"/>
        <xdr:cNvCxnSpPr/>
      </xdr:nvCxnSpPr>
      <xdr:spPr>
        <a:xfrm>
          <a:off x="2908300" y="106813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3" name="楕円 192"/>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51435</xdr:rowOff>
    </xdr:to>
    <xdr:cxnSp macro="">
      <xdr:nvCxnSpPr>
        <xdr:cNvPr id="194" name="直線コネクタ 193"/>
        <xdr:cNvCxnSpPr/>
      </xdr:nvCxnSpPr>
      <xdr:spPr>
        <a:xfrm>
          <a:off x="2019300" y="106603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5" name="楕円 194"/>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30480</xdr:rowOff>
    </xdr:to>
    <xdr:cxnSp macro="">
      <xdr:nvCxnSpPr>
        <xdr:cNvPr id="196" name="直線コネクタ 195"/>
        <xdr:cNvCxnSpPr/>
      </xdr:nvCxnSpPr>
      <xdr:spPr>
        <a:xfrm>
          <a:off x="1130300" y="1065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1" name="n_1mainValue【体育館・プー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93362</xdr:rowOff>
    </xdr:from>
    <xdr:ext cx="405111" cy="259045"/>
    <xdr:sp macro="" textlink="">
      <xdr:nvSpPr>
        <xdr:cNvPr id="202" name="n_2mainValue【体育館・プール】&#10;有形固定資産減価償却率"/>
        <xdr:cNvSpPr txBox="1"/>
      </xdr:nvSpPr>
      <xdr:spPr>
        <a:xfrm>
          <a:off x="2705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3" name="n_3mainValue【体育館・プール】&#10;有形固定資産減価償却率"/>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4" name="n_4mainValue【体育館・プール】&#10;有形固定資産減価償却率"/>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80416</xdr:rowOff>
    </xdr:from>
    <xdr:to>
      <xdr:col>55</xdr:col>
      <xdr:colOff>50800</xdr:colOff>
      <xdr:row>63</xdr:row>
      <xdr:rowOff>10566</xdr:rowOff>
    </xdr:to>
    <xdr:sp macro="" textlink="">
      <xdr:nvSpPr>
        <xdr:cNvPr id="242" name="楕円 241"/>
        <xdr:cNvSpPr/>
      </xdr:nvSpPr>
      <xdr:spPr>
        <a:xfrm>
          <a:off x="104267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103293</xdr:rowOff>
    </xdr:from>
    <xdr:ext cx="469744" cy="259045"/>
    <xdr:sp macro="" textlink="">
      <xdr:nvSpPr>
        <xdr:cNvPr id="243" name="【体育館・プール】&#10;一人当たり面積該当値テキスト"/>
        <xdr:cNvSpPr txBox="1"/>
      </xdr:nvSpPr>
      <xdr:spPr>
        <a:xfrm>
          <a:off x="10515600" y="105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84989</xdr:rowOff>
    </xdr:from>
    <xdr:to>
      <xdr:col>50</xdr:col>
      <xdr:colOff>165100</xdr:colOff>
      <xdr:row>63</xdr:row>
      <xdr:rowOff>15139</xdr:rowOff>
    </xdr:to>
    <xdr:sp macro="" textlink="">
      <xdr:nvSpPr>
        <xdr:cNvPr id="244" name="楕円 243"/>
        <xdr:cNvSpPr/>
      </xdr:nvSpPr>
      <xdr:spPr>
        <a:xfrm>
          <a:off x="95885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131216</xdr:rowOff>
    </xdr:from>
    <xdr:to>
      <xdr:col>55</xdr:col>
      <xdr:colOff>0</xdr:colOff>
      <xdr:row>62</xdr:row>
      <xdr:rowOff>135789</xdr:rowOff>
    </xdr:to>
    <xdr:cxnSp macro="">
      <xdr:nvCxnSpPr>
        <xdr:cNvPr id="245" name="直線コネクタ 244"/>
        <xdr:cNvCxnSpPr/>
      </xdr:nvCxnSpPr>
      <xdr:spPr>
        <a:xfrm flipV="1">
          <a:off x="9639300" y="1076111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89103</xdr:rowOff>
    </xdr:from>
    <xdr:to>
      <xdr:col>46</xdr:col>
      <xdr:colOff>38100</xdr:colOff>
      <xdr:row>63</xdr:row>
      <xdr:rowOff>19253</xdr:rowOff>
    </xdr:to>
    <xdr:sp macro="" textlink="">
      <xdr:nvSpPr>
        <xdr:cNvPr id="246" name="楕円 245"/>
        <xdr:cNvSpPr/>
      </xdr:nvSpPr>
      <xdr:spPr>
        <a:xfrm>
          <a:off x="8699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135789</xdr:rowOff>
    </xdr:from>
    <xdr:to>
      <xdr:col>50</xdr:col>
      <xdr:colOff>114300</xdr:colOff>
      <xdr:row>62</xdr:row>
      <xdr:rowOff>139903</xdr:rowOff>
    </xdr:to>
    <xdr:cxnSp macro="">
      <xdr:nvCxnSpPr>
        <xdr:cNvPr id="247" name="直線コネクタ 246"/>
        <xdr:cNvCxnSpPr/>
      </xdr:nvCxnSpPr>
      <xdr:spPr>
        <a:xfrm flipV="1">
          <a:off x="8750300" y="1076568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92761</xdr:rowOff>
    </xdr:from>
    <xdr:to>
      <xdr:col>41</xdr:col>
      <xdr:colOff>101600</xdr:colOff>
      <xdr:row>63</xdr:row>
      <xdr:rowOff>22911</xdr:rowOff>
    </xdr:to>
    <xdr:sp macro="" textlink="">
      <xdr:nvSpPr>
        <xdr:cNvPr id="248" name="楕円 247"/>
        <xdr:cNvSpPr/>
      </xdr:nvSpPr>
      <xdr:spPr>
        <a:xfrm>
          <a:off x="7810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139903</xdr:rowOff>
    </xdr:from>
    <xdr:to>
      <xdr:col>45</xdr:col>
      <xdr:colOff>177800</xdr:colOff>
      <xdr:row>62</xdr:row>
      <xdr:rowOff>143561</xdr:rowOff>
    </xdr:to>
    <xdr:cxnSp macro="">
      <xdr:nvCxnSpPr>
        <xdr:cNvPr id="249" name="直線コネクタ 248"/>
        <xdr:cNvCxnSpPr/>
      </xdr:nvCxnSpPr>
      <xdr:spPr>
        <a:xfrm flipV="1">
          <a:off x="7861300" y="1076980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124308</xdr:rowOff>
    </xdr:from>
    <xdr:to>
      <xdr:col>36</xdr:col>
      <xdr:colOff>165100</xdr:colOff>
      <xdr:row>63</xdr:row>
      <xdr:rowOff>54458</xdr:rowOff>
    </xdr:to>
    <xdr:sp macro="" textlink="">
      <xdr:nvSpPr>
        <xdr:cNvPr id="250" name="楕円 249"/>
        <xdr:cNvSpPr/>
      </xdr:nvSpPr>
      <xdr:spPr>
        <a:xfrm>
          <a:off x="6921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143561</xdr:rowOff>
    </xdr:from>
    <xdr:to>
      <xdr:col>41</xdr:col>
      <xdr:colOff>50800</xdr:colOff>
      <xdr:row>63</xdr:row>
      <xdr:rowOff>3658</xdr:rowOff>
    </xdr:to>
    <xdr:cxnSp macro="">
      <xdr:nvCxnSpPr>
        <xdr:cNvPr id="251" name="直線コネクタ 250"/>
        <xdr:cNvCxnSpPr/>
      </xdr:nvCxnSpPr>
      <xdr:spPr>
        <a:xfrm flipV="1">
          <a:off x="6972300" y="1077346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31666</xdr:rowOff>
    </xdr:from>
    <xdr:ext cx="469744" cy="259045"/>
    <xdr:sp macro="" textlink="">
      <xdr:nvSpPr>
        <xdr:cNvPr id="256" name="n_1mainValue【体育館・プール】&#10;一人当たり面積"/>
        <xdr:cNvSpPr txBox="1"/>
      </xdr:nvSpPr>
      <xdr:spPr>
        <a:xfrm>
          <a:off x="93917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35780</xdr:rowOff>
    </xdr:from>
    <xdr:ext cx="469744" cy="259045"/>
    <xdr:sp macro="" textlink="">
      <xdr:nvSpPr>
        <xdr:cNvPr id="257" name="n_2mainValue【体育館・プール】&#10;一人当たり面積"/>
        <xdr:cNvSpPr txBox="1"/>
      </xdr:nvSpPr>
      <xdr:spPr>
        <a:xfrm>
          <a:off x="8515427"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39438</xdr:rowOff>
    </xdr:from>
    <xdr:ext cx="469744" cy="259045"/>
    <xdr:sp macro="" textlink="">
      <xdr:nvSpPr>
        <xdr:cNvPr id="258" name="n_3mainValue【体育館・プール】&#10;一人当たり面積"/>
        <xdr:cNvSpPr txBox="1"/>
      </xdr:nvSpPr>
      <xdr:spPr>
        <a:xfrm>
          <a:off x="7626427" y="104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70985</xdr:rowOff>
    </xdr:from>
    <xdr:ext cx="469744" cy="259045"/>
    <xdr:sp macro="" textlink="">
      <xdr:nvSpPr>
        <xdr:cNvPr id="259" name="n_4mainValue【体育館・プール】&#10;一人当たり面積"/>
        <xdr:cNvSpPr txBox="1"/>
      </xdr:nvSpPr>
      <xdr:spPr>
        <a:xfrm>
          <a:off x="6737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300" name="楕円 299"/>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301" name="【福祉施設】&#10;有形固定資産減価償却率該当値テキスト"/>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2" name="楕円 301"/>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108586</xdr:rowOff>
    </xdr:to>
    <xdr:cxnSp macro="">
      <xdr:nvCxnSpPr>
        <xdr:cNvPr id="303" name="直線コネクタ 302"/>
        <xdr:cNvCxnSpPr/>
      </xdr:nvCxnSpPr>
      <xdr:spPr>
        <a:xfrm>
          <a:off x="3797300" y="139579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04" name="楕円 303"/>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70486</xdr:rowOff>
    </xdr:to>
    <xdr:cxnSp macro="">
      <xdr:nvCxnSpPr>
        <xdr:cNvPr id="305" name="直線コネクタ 304"/>
        <xdr:cNvCxnSpPr/>
      </xdr:nvCxnSpPr>
      <xdr:spPr>
        <a:xfrm>
          <a:off x="2908300" y="13917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06" name="楕円 305"/>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30480</xdr:rowOff>
    </xdr:to>
    <xdr:cxnSp macro="">
      <xdr:nvCxnSpPr>
        <xdr:cNvPr id="307" name="直線コネクタ 306"/>
        <xdr:cNvCxnSpPr/>
      </xdr:nvCxnSpPr>
      <xdr:spPr>
        <a:xfrm>
          <a:off x="2019300" y="1387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71120</xdr:rowOff>
    </xdr:from>
    <xdr:to>
      <xdr:col>6</xdr:col>
      <xdr:colOff>38100</xdr:colOff>
      <xdr:row>81</xdr:row>
      <xdr:rowOff>1270</xdr:rowOff>
    </xdr:to>
    <xdr:sp macro="" textlink="">
      <xdr:nvSpPr>
        <xdr:cNvPr id="308" name="楕円 307"/>
        <xdr:cNvSpPr/>
      </xdr:nvSpPr>
      <xdr:spPr>
        <a:xfrm>
          <a:off x="1079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121920</xdr:rowOff>
    </xdr:from>
    <xdr:to>
      <xdr:col>10</xdr:col>
      <xdr:colOff>114300</xdr:colOff>
      <xdr:row>80</xdr:row>
      <xdr:rowOff>161925</xdr:rowOff>
    </xdr:to>
    <xdr:cxnSp macro="">
      <xdr:nvCxnSpPr>
        <xdr:cNvPr id="309" name="直線コネクタ 308"/>
        <xdr:cNvCxnSpPr/>
      </xdr:nvCxnSpPr>
      <xdr:spPr>
        <a:xfrm>
          <a:off x="1130300" y="13837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4" name="n_1mainValue【福祉施設】&#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15" name="n_2mainValue【福祉施設】&#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16" name="n_3mainValue【福祉施設】&#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17797</xdr:rowOff>
    </xdr:from>
    <xdr:ext cx="405111" cy="259045"/>
    <xdr:sp macro="" textlink="">
      <xdr:nvSpPr>
        <xdr:cNvPr id="317" name="n_4mainValue【福祉施設】&#10;有形固定資産減価償却率"/>
        <xdr:cNvSpPr txBox="1"/>
      </xdr:nvSpPr>
      <xdr:spPr>
        <a:xfrm>
          <a:off x="927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357" name="楕円 356"/>
        <xdr:cNvSpPr/>
      </xdr:nvSpPr>
      <xdr:spPr>
        <a:xfrm>
          <a:off x="10426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80027</xdr:rowOff>
    </xdr:from>
    <xdr:ext cx="469744" cy="259045"/>
    <xdr:sp macro="" textlink="">
      <xdr:nvSpPr>
        <xdr:cNvPr id="358" name="【福祉施設】&#10;一人当たり面積該当値テキスト"/>
        <xdr:cNvSpPr txBox="1"/>
      </xdr:nvSpPr>
      <xdr:spPr>
        <a:xfrm>
          <a:off x="10515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59" name="楕円 358"/>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107950</xdr:rowOff>
    </xdr:from>
    <xdr:to>
      <xdr:col>55</xdr:col>
      <xdr:colOff>0</xdr:colOff>
      <xdr:row>83</xdr:row>
      <xdr:rowOff>118111</xdr:rowOff>
    </xdr:to>
    <xdr:cxnSp macro="">
      <xdr:nvCxnSpPr>
        <xdr:cNvPr id="360" name="直線コネクタ 359"/>
        <xdr:cNvCxnSpPr/>
      </xdr:nvCxnSpPr>
      <xdr:spPr>
        <a:xfrm flipV="1">
          <a:off x="9639300" y="1433830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77470</xdr:rowOff>
    </xdr:from>
    <xdr:to>
      <xdr:col>46</xdr:col>
      <xdr:colOff>38100</xdr:colOff>
      <xdr:row>84</xdr:row>
      <xdr:rowOff>7620</xdr:rowOff>
    </xdr:to>
    <xdr:sp macro="" textlink="">
      <xdr:nvSpPr>
        <xdr:cNvPr id="361" name="楕円 360"/>
        <xdr:cNvSpPr/>
      </xdr:nvSpPr>
      <xdr:spPr>
        <a:xfrm>
          <a:off x="86995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128270</xdr:rowOff>
    </xdr:to>
    <xdr:cxnSp macro="">
      <xdr:nvCxnSpPr>
        <xdr:cNvPr id="362" name="直線コネクタ 361"/>
        <xdr:cNvCxnSpPr/>
      </xdr:nvCxnSpPr>
      <xdr:spPr>
        <a:xfrm flipV="1">
          <a:off x="8750300" y="143484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86361</xdr:rowOff>
    </xdr:from>
    <xdr:to>
      <xdr:col>41</xdr:col>
      <xdr:colOff>101600</xdr:colOff>
      <xdr:row>84</xdr:row>
      <xdr:rowOff>16511</xdr:rowOff>
    </xdr:to>
    <xdr:sp macro="" textlink="">
      <xdr:nvSpPr>
        <xdr:cNvPr id="363" name="楕円 362"/>
        <xdr:cNvSpPr/>
      </xdr:nvSpPr>
      <xdr:spPr>
        <a:xfrm>
          <a:off x="781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128270</xdr:rowOff>
    </xdr:from>
    <xdr:to>
      <xdr:col>45</xdr:col>
      <xdr:colOff>177800</xdr:colOff>
      <xdr:row>83</xdr:row>
      <xdr:rowOff>137161</xdr:rowOff>
    </xdr:to>
    <xdr:cxnSp macro="">
      <xdr:nvCxnSpPr>
        <xdr:cNvPr id="364" name="直線コネクタ 363"/>
        <xdr:cNvCxnSpPr/>
      </xdr:nvCxnSpPr>
      <xdr:spPr>
        <a:xfrm flipV="1">
          <a:off x="7861300" y="143586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99061</xdr:rowOff>
    </xdr:from>
    <xdr:to>
      <xdr:col>36</xdr:col>
      <xdr:colOff>165100</xdr:colOff>
      <xdr:row>84</xdr:row>
      <xdr:rowOff>29211</xdr:rowOff>
    </xdr:to>
    <xdr:sp macro="" textlink="">
      <xdr:nvSpPr>
        <xdr:cNvPr id="365" name="楕円 364"/>
        <xdr:cNvSpPr/>
      </xdr:nvSpPr>
      <xdr:spPr>
        <a:xfrm>
          <a:off x="6921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137161</xdr:rowOff>
    </xdr:from>
    <xdr:to>
      <xdr:col>41</xdr:col>
      <xdr:colOff>50800</xdr:colOff>
      <xdr:row>83</xdr:row>
      <xdr:rowOff>149861</xdr:rowOff>
    </xdr:to>
    <xdr:cxnSp macro="">
      <xdr:nvCxnSpPr>
        <xdr:cNvPr id="366" name="直線コネクタ 365"/>
        <xdr:cNvCxnSpPr/>
      </xdr:nvCxnSpPr>
      <xdr:spPr>
        <a:xfrm flipV="1">
          <a:off x="6972300" y="143675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71" name="n_1main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24147</xdr:rowOff>
    </xdr:from>
    <xdr:ext cx="469744" cy="259045"/>
    <xdr:sp macro="" textlink="">
      <xdr:nvSpPr>
        <xdr:cNvPr id="372" name="n_2mainValue【福祉施設】&#10;一人当たり面積"/>
        <xdr:cNvSpPr txBox="1"/>
      </xdr:nvSpPr>
      <xdr:spPr>
        <a:xfrm>
          <a:off x="8515427"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3" name="n_3main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45738</xdr:rowOff>
    </xdr:from>
    <xdr:ext cx="469744" cy="259045"/>
    <xdr:sp macro="" textlink="">
      <xdr:nvSpPr>
        <xdr:cNvPr id="374" name="n_4mainValue【福祉施設】&#10;一人当たり面積"/>
        <xdr:cNvSpPr txBox="1"/>
      </xdr:nvSpPr>
      <xdr:spPr>
        <a:xfrm>
          <a:off x="67374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20320</xdr:rowOff>
    </xdr:from>
    <xdr:to>
      <xdr:col>24</xdr:col>
      <xdr:colOff>114300</xdr:colOff>
      <xdr:row>103</xdr:row>
      <xdr:rowOff>121920</xdr:rowOff>
    </xdr:to>
    <xdr:sp macro="" textlink="">
      <xdr:nvSpPr>
        <xdr:cNvPr id="414" name="楕円 413"/>
        <xdr:cNvSpPr/>
      </xdr:nvSpPr>
      <xdr:spPr>
        <a:xfrm>
          <a:off x="45847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43197</xdr:rowOff>
    </xdr:from>
    <xdr:ext cx="405111" cy="259045"/>
    <xdr:sp macro="" textlink="">
      <xdr:nvSpPr>
        <xdr:cNvPr id="415" name="【市民会館】&#10;有形固定資産減価償却率該当値テキスト"/>
        <xdr:cNvSpPr txBox="1"/>
      </xdr:nvSpPr>
      <xdr:spPr>
        <a:xfrm>
          <a:off x="4673600"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165100</xdr:rowOff>
    </xdr:from>
    <xdr:to>
      <xdr:col>20</xdr:col>
      <xdr:colOff>38100</xdr:colOff>
      <xdr:row>103</xdr:row>
      <xdr:rowOff>95250</xdr:rowOff>
    </xdr:to>
    <xdr:sp macro="" textlink="">
      <xdr:nvSpPr>
        <xdr:cNvPr id="416" name="楕円 415"/>
        <xdr:cNvSpPr/>
      </xdr:nvSpPr>
      <xdr:spPr>
        <a:xfrm>
          <a:off x="3746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44450</xdr:rowOff>
    </xdr:from>
    <xdr:to>
      <xdr:col>24</xdr:col>
      <xdr:colOff>63500</xdr:colOff>
      <xdr:row>103</xdr:row>
      <xdr:rowOff>71120</xdr:rowOff>
    </xdr:to>
    <xdr:cxnSp macro="">
      <xdr:nvCxnSpPr>
        <xdr:cNvPr id="417" name="直線コネクタ 416"/>
        <xdr:cNvCxnSpPr/>
      </xdr:nvCxnSpPr>
      <xdr:spPr>
        <a:xfrm>
          <a:off x="3797300" y="17703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18" name="楕円 417"/>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44450</xdr:rowOff>
    </xdr:to>
    <xdr:cxnSp macro="">
      <xdr:nvCxnSpPr>
        <xdr:cNvPr id="419" name="直線コネクタ 418"/>
        <xdr:cNvCxnSpPr/>
      </xdr:nvCxnSpPr>
      <xdr:spPr>
        <a:xfrm>
          <a:off x="2908300" y="1767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113030</xdr:rowOff>
    </xdr:from>
    <xdr:to>
      <xdr:col>10</xdr:col>
      <xdr:colOff>165100</xdr:colOff>
      <xdr:row>103</xdr:row>
      <xdr:rowOff>43180</xdr:rowOff>
    </xdr:to>
    <xdr:sp macro="" textlink="">
      <xdr:nvSpPr>
        <xdr:cNvPr id="420" name="楕円 419"/>
        <xdr:cNvSpPr/>
      </xdr:nvSpPr>
      <xdr:spPr>
        <a:xfrm>
          <a:off x="1968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163830</xdr:rowOff>
    </xdr:from>
    <xdr:to>
      <xdr:col>15</xdr:col>
      <xdr:colOff>50800</xdr:colOff>
      <xdr:row>103</xdr:row>
      <xdr:rowOff>19050</xdr:rowOff>
    </xdr:to>
    <xdr:cxnSp macro="">
      <xdr:nvCxnSpPr>
        <xdr:cNvPr id="421" name="直線コネクタ 420"/>
        <xdr:cNvCxnSpPr/>
      </xdr:nvCxnSpPr>
      <xdr:spPr>
        <a:xfrm>
          <a:off x="2019300" y="17651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86361</xdr:rowOff>
    </xdr:from>
    <xdr:to>
      <xdr:col>6</xdr:col>
      <xdr:colOff>38100</xdr:colOff>
      <xdr:row>103</xdr:row>
      <xdr:rowOff>16511</xdr:rowOff>
    </xdr:to>
    <xdr:sp macro="" textlink="">
      <xdr:nvSpPr>
        <xdr:cNvPr id="422" name="楕円 421"/>
        <xdr:cNvSpPr/>
      </xdr:nvSpPr>
      <xdr:spPr>
        <a:xfrm>
          <a:off x="107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102</xdr:row>
      <xdr:rowOff>163830</xdr:rowOff>
    </xdr:to>
    <xdr:cxnSp macro="">
      <xdr:nvCxnSpPr>
        <xdr:cNvPr id="423" name="直線コネクタ 422"/>
        <xdr:cNvCxnSpPr/>
      </xdr:nvCxnSpPr>
      <xdr:spPr>
        <a:xfrm>
          <a:off x="1130300" y="17625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111777</xdr:rowOff>
    </xdr:from>
    <xdr:ext cx="405111" cy="259045"/>
    <xdr:sp macro="" textlink="">
      <xdr:nvSpPr>
        <xdr:cNvPr id="428" name="n_1mainValue【市民会館】&#10;有形固定資産減価償却率"/>
        <xdr:cNvSpPr txBox="1"/>
      </xdr:nvSpPr>
      <xdr:spPr>
        <a:xfrm>
          <a:off x="35820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29"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59707</xdr:rowOff>
    </xdr:from>
    <xdr:ext cx="405111" cy="259045"/>
    <xdr:sp macro="" textlink="">
      <xdr:nvSpPr>
        <xdr:cNvPr id="430" name="n_3mainValue【市民会館】&#10;有形固定資産減価償却率"/>
        <xdr:cNvSpPr txBox="1"/>
      </xdr:nvSpPr>
      <xdr:spPr>
        <a:xfrm>
          <a:off x="1816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31" name="n_4mainValue【市民会館】&#10;有形固定資産減価償却率"/>
        <xdr:cNvSpPr txBox="1"/>
      </xdr:nvSpPr>
      <xdr:spPr>
        <a:xfrm>
          <a:off x="927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86361</xdr:rowOff>
    </xdr:from>
    <xdr:to>
      <xdr:col>55</xdr:col>
      <xdr:colOff>50800</xdr:colOff>
      <xdr:row>102</xdr:row>
      <xdr:rowOff>16511</xdr:rowOff>
    </xdr:to>
    <xdr:sp macro="" textlink="">
      <xdr:nvSpPr>
        <xdr:cNvPr id="471" name="楕円 470"/>
        <xdr:cNvSpPr/>
      </xdr:nvSpPr>
      <xdr:spPr>
        <a:xfrm>
          <a:off x="10426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109238</xdr:rowOff>
    </xdr:from>
    <xdr:ext cx="469744" cy="259045"/>
    <xdr:sp macro="" textlink="">
      <xdr:nvSpPr>
        <xdr:cNvPr id="472" name="【市民会館】&#10;一人当たり面積該当値テキスト"/>
        <xdr:cNvSpPr txBox="1"/>
      </xdr:nvSpPr>
      <xdr:spPr>
        <a:xfrm>
          <a:off x="10515600"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113030</xdr:rowOff>
    </xdr:from>
    <xdr:to>
      <xdr:col>50</xdr:col>
      <xdr:colOff>165100</xdr:colOff>
      <xdr:row>102</xdr:row>
      <xdr:rowOff>43180</xdr:rowOff>
    </xdr:to>
    <xdr:sp macro="" textlink="">
      <xdr:nvSpPr>
        <xdr:cNvPr id="473" name="楕円 472"/>
        <xdr:cNvSpPr/>
      </xdr:nvSpPr>
      <xdr:spPr>
        <a:xfrm>
          <a:off x="9588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137161</xdr:rowOff>
    </xdr:from>
    <xdr:to>
      <xdr:col>55</xdr:col>
      <xdr:colOff>0</xdr:colOff>
      <xdr:row>101</xdr:row>
      <xdr:rowOff>163830</xdr:rowOff>
    </xdr:to>
    <xdr:cxnSp macro="">
      <xdr:nvCxnSpPr>
        <xdr:cNvPr id="474" name="直線コネクタ 473"/>
        <xdr:cNvCxnSpPr/>
      </xdr:nvCxnSpPr>
      <xdr:spPr>
        <a:xfrm flipV="1">
          <a:off x="9639300" y="174536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135889</xdr:rowOff>
    </xdr:from>
    <xdr:to>
      <xdr:col>46</xdr:col>
      <xdr:colOff>38100</xdr:colOff>
      <xdr:row>102</xdr:row>
      <xdr:rowOff>66039</xdr:rowOff>
    </xdr:to>
    <xdr:sp macro="" textlink="">
      <xdr:nvSpPr>
        <xdr:cNvPr id="475" name="楕円 474"/>
        <xdr:cNvSpPr/>
      </xdr:nvSpPr>
      <xdr:spPr>
        <a:xfrm>
          <a:off x="8699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163830</xdr:rowOff>
    </xdr:from>
    <xdr:to>
      <xdr:col>50</xdr:col>
      <xdr:colOff>114300</xdr:colOff>
      <xdr:row>102</xdr:row>
      <xdr:rowOff>15239</xdr:rowOff>
    </xdr:to>
    <xdr:cxnSp macro="">
      <xdr:nvCxnSpPr>
        <xdr:cNvPr id="476" name="直線コネクタ 475"/>
        <xdr:cNvCxnSpPr/>
      </xdr:nvCxnSpPr>
      <xdr:spPr>
        <a:xfrm flipV="1">
          <a:off x="8750300" y="17480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156845</xdr:rowOff>
    </xdr:from>
    <xdr:to>
      <xdr:col>41</xdr:col>
      <xdr:colOff>101600</xdr:colOff>
      <xdr:row>102</xdr:row>
      <xdr:rowOff>86995</xdr:rowOff>
    </xdr:to>
    <xdr:sp macro="" textlink="">
      <xdr:nvSpPr>
        <xdr:cNvPr id="477" name="楕円 476"/>
        <xdr:cNvSpPr/>
      </xdr:nvSpPr>
      <xdr:spPr>
        <a:xfrm>
          <a:off x="7810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15239</xdr:rowOff>
    </xdr:from>
    <xdr:to>
      <xdr:col>45</xdr:col>
      <xdr:colOff>177800</xdr:colOff>
      <xdr:row>102</xdr:row>
      <xdr:rowOff>36195</xdr:rowOff>
    </xdr:to>
    <xdr:cxnSp macro="">
      <xdr:nvCxnSpPr>
        <xdr:cNvPr id="478" name="直線コネクタ 477"/>
        <xdr:cNvCxnSpPr/>
      </xdr:nvCxnSpPr>
      <xdr:spPr>
        <a:xfrm flipV="1">
          <a:off x="7861300" y="175031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15875</xdr:rowOff>
    </xdr:from>
    <xdr:to>
      <xdr:col>36</xdr:col>
      <xdr:colOff>165100</xdr:colOff>
      <xdr:row>102</xdr:row>
      <xdr:rowOff>117475</xdr:rowOff>
    </xdr:to>
    <xdr:sp macro="" textlink="">
      <xdr:nvSpPr>
        <xdr:cNvPr id="479" name="楕円 478"/>
        <xdr:cNvSpPr/>
      </xdr:nvSpPr>
      <xdr:spPr>
        <a:xfrm>
          <a:off x="6921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36195</xdr:rowOff>
    </xdr:from>
    <xdr:to>
      <xdr:col>41</xdr:col>
      <xdr:colOff>50800</xdr:colOff>
      <xdr:row>102</xdr:row>
      <xdr:rowOff>66675</xdr:rowOff>
    </xdr:to>
    <xdr:cxnSp macro="">
      <xdr:nvCxnSpPr>
        <xdr:cNvPr id="480" name="直線コネクタ 479"/>
        <xdr:cNvCxnSpPr/>
      </xdr:nvCxnSpPr>
      <xdr:spPr>
        <a:xfrm flipV="1">
          <a:off x="6972300" y="17524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59707</xdr:rowOff>
    </xdr:from>
    <xdr:ext cx="469744" cy="259045"/>
    <xdr:sp macro="" textlink="">
      <xdr:nvSpPr>
        <xdr:cNvPr id="485" name="n_1mainValue【市民会館】&#10;一人当たり面積"/>
        <xdr:cNvSpPr txBox="1"/>
      </xdr:nvSpPr>
      <xdr:spPr>
        <a:xfrm>
          <a:off x="93917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82566</xdr:rowOff>
    </xdr:from>
    <xdr:ext cx="469744" cy="259045"/>
    <xdr:sp macro="" textlink="">
      <xdr:nvSpPr>
        <xdr:cNvPr id="486" name="n_2mainValue【市民会館】&#10;一人当たり面積"/>
        <xdr:cNvSpPr txBox="1"/>
      </xdr:nvSpPr>
      <xdr:spPr>
        <a:xfrm>
          <a:off x="85154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103522</xdr:rowOff>
    </xdr:from>
    <xdr:ext cx="469744" cy="259045"/>
    <xdr:sp macro="" textlink="">
      <xdr:nvSpPr>
        <xdr:cNvPr id="487" name="n_3mainValue【市民会館】&#10;一人当たり面積"/>
        <xdr:cNvSpPr txBox="1"/>
      </xdr:nvSpPr>
      <xdr:spPr>
        <a:xfrm>
          <a:off x="76264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134002</xdr:rowOff>
    </xdr:from>
    <xdr:ext cx="469744" cy="259045"/>
    <xdr:sp macro="" textlink="">
      <xdr:nvSpPr>
        <xdr:cNvPr id="488" name="n_4mainValue【市民会館】&#10;一人当たり面積"/>
        <xdr:cNvSpPr txBox="1"/>
      </xdr:nvSpPr>
      <xdr:spPr>
        <a:xfrm>
          <a:off x="67374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514" name="直線コネクタ 513"/>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515" name="【一般廃棄物処理施設】&#10;有形固定資産減価償却率最小値テキスト"/>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516" name="直線コネクタ 515"/>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517" name="【一般廃棄物処理施設】&#10;有形固定資産減価償却率最大値テキスト"/>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518" name="直線コネクタ 517"/>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21" name="フローチャート: 判断 520"/>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22" name="フローチャート: 判断 521"/>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3" name="フローチャート: 判断 522"/>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4" name="フローチャート: 判断 523"/>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97246</xdr:rowOff>
    </xdr:from>
    <xdr:to>
      <xdr:col>85</xdr:col>
      <xdr:colOff>177800</xdr:colOff>
      <xdr:row>35</xdr:row>
      <xdr:rowOff>27396</xdr:rowOff>
    </xdr:to>
    <xdr:sp macro="" textlink="">
      <xdr:nvSpPr>
        <xdr:cNvPr id="530" name="楕円 529"/>
        <xdr:cNvSpPr/>
      </xdr:nvSpPr>
      <xdr:spPr>
        <a:xfrm>
          <a:off x="162687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12173</xdr:rowOff>
    </xdr:from>
    <xdr:ext cx="405111" cy="259045"/>
    <xdr:sp macro="" textlink="">
      <xdr:nvSpPr>
        <xdr:cNvPr id="531" name="【一般廃棄物処理施設】&#10;有形固定資産減価償却率該当値テキスト"/>
        <xdr:cNvSpPr txBox="1"/>
      </xdr:nvSpPr>
      <xdr:spPr>
        <a:xfrm>
          <a:off x="16357600" y="584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4173</xdr:rowOff>
    </xdr:from>
    <xdr:to>
      <xdr:col>81</xdr:col>
      <xdr:colOff>101600</xdr:colOff>
      <xdr:row>34</xdr:row>
      <xdr:rowOff>105773</xdr:rowOff>
    </xdr:to>
    <xdr:sp macro="" textlink="">
      <xdr:nvSpPr>
        <xdr:cNvPr id="532" name="楕円 531"/>
        <xdr:cNvSpPr/>
      </xdr:nvSpPr>
      <xdr:spPr>
        <a:xfrm>
          <a:off x="15430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54973</xdr:rowOff>
    </xdr:from>
    <xdr:to>
      <xdr:col>85</xdr:col>
      <xdr:colOff>127000</xdr:colOff>
      <xdr:row>34</xdr:row>
      <xdr:rowOff>148046</xdr:rowOff>
    </xdr:to>
    <xdr:cxnSp macro="">
      <xdr:nvCxnSpPr>
        <xdr:cNvPr id="533" name="直線コネクタ 532"/>
        <xdr:cNvCxnSpPr/>
      </xdr:nvCxnSpPr>
      <xdr:spPr>
        <a:xfrm>
          <a:off x="15481300" y="588427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90714</xdr:rowOff>
    </xdr:from>
    <xdr:to>
      <xdr:col>76</xdr:col>
      <xdr:colOff>165100</xdr:colOff>
      <xdr:row>34</xdr:row>
      <xdr:rowOff>20864</xdr:rowOff>
    </xdr:to>
    <xdr:sp macro="" textlink="">
      <xdr:nvSpPr>
        <xdr:cNvPr id="534" name="楕円 533"/>
        <xdr:cNvSpPr/>
      </xdr:nvSpPr>
      <xdr:spPr>
        <a:xfrm>
          <a:off x="14541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141514</xdr:rowOff>
    </xdr:from>
    <xdr:to>
      <xdr:col>81</xdr:col>
      <xdr:colOff>50800</xdr:colOff>
      <xdr:row>34</xdr:row>
      <xdr:rowOff>54973</xdr:rowOff>
    </xdr:to>
    <xdr:cxnSp macro="">
      <xdr:nvCxnSpPr>
        <xdr:cNvPr id="535" name="直線コネクタ 534"/>
        <xdr:cNvCxnSpPr/>
      </xdr:nvCxnSpPr>
      <xdr:spPr>
        <a:xfrm>
          <a:off x="14592300" y="579936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170724</xdr:rowOff>
    </xdr:from>
    <xdr:to>
      <xdr:col>72</xdr:col>
      <xdr:colOff>38100</xdr:colOff>
      <xdr:row>33</xdr:row>
      <xdr:rowOff>100874</xdr:rowOff>
    </xdr:to>
    <xdr:sp macro="" textlink="">
      <xdr:nvSpPr>
        <xdr:cNvPr id="536" name="楕円 535"/>
        <xdr:cNvSpPr/>
      </xdr:nvSpPr>
      <xdr:spPr>
        <a:xfrm>
          <a:off x="13652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50074</xdr:rowOff>
    </xdr:from>
    <xdr:to>
      <xdr:col>76</xdr:col>
      <xdr:colOff>114300</xdr:colOff>
      <xdr:row>33</xdr:row>
      <xdr:rowOff>141514</xdr:rowOff>
    </xdr:to>
    <xdr:cxnSp macro="">
      <xdr:nvCxnSpPr>
        <xdr:cNvPr id="537" name="直線コネクタ 536"/>
        <xdr:cNvCxnSpPr/>
      </xdr:nvCxnSpPr>
      <xdr:spPr>
        <a:xfrm>
          <a:off x="13703300" y="570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38" name="楕円 537"/>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50074</xdr:rowOff>
    </xdr:from>
    <xdr:to>
      <xdr:col>71</xdr:col>
      <xdr:colOff>177800</xdr:colOff>
      <xdr:row>39</xdr:row>
      <xdr:rowOff>64770</xdr:rowOff>
    </xdr:to>
    <xdr:cxnSp macro="">
      <xdr:nvCxnSpPr>
        <xdr:cNvPr id="539" name="直線コネクタ 538"/>
        <xdr:cNvCxnSpPr/>
      </xdr:nvCxnSpPr>
      <xdr:spPr>
        <a:xfrm flipV="1">
          <a:off x="12814300" y="5707924"/>
          <a:ext cx="889000" cy="10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40" name="n_1ave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41" name="n_2aveValue【一般廃棄物処理施設】&#10;有形固定資産減価償却率"/>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542" name="n_3aveValue【一般廃棄物処理施設】&#10;有形固定資産減価償却率"/>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3"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122300</xdr:rowOff>
    </xdr:from>
    <xdr:ext cx="405111" cy="259045"/>
    <xdr:sp macro="" textlink="">
      <xdr:nvSpPr>
        <xdr:cNvPr id="544" name="n_1mainValue【一般廃棄物処理施設】&#10;有形固定資産減価償却率"/>
        <xdr:cNvSpPr txBox="1"/>
      </xdr:nvSpPr>
      <xdr:spPr>
        <a:xfrm>
          <a:off x="152660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37391</xdr:rowOff>
    </xdr:from>
    <xdr:ext cx="340478" cy="259045"/>
    <xdr:sp macro="" textlink="">
      <xdr:nvSpPr>
        <xdr:cNvPr id="545" name="n_2mainValue【一般廃棄物処理施設】&#10;有形固定資産減価償却率"/>
        <xdr:cNvSpPr txBox="1"/>
      </xdr:nvSpPr>
      <xdr:spPr>
        <a:xfrm>
          <a:off x="14422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117401</xdr:rowOff>
    </xdr:from>
    <xdr:ext cx="340478" cy="259045"/>
    <xdr:sp macro="" textlink="">
      <xdr:nvSpPr>
        <xdr:cNvPr id="546" name="n_3mainValue【一般廃棄物処理施設】&#10;有形固定資産減価償却率"/>
        <xdr:cNvSpPr txBox="1"/>
      </xdr:nvSpPr>
      <xdr:spPr>
        <a:xfrm>
          <a:off x="13533061" y="543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main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9" name="直線コネクタ 568"/>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1" name="直線コネクタ 57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2"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3" name="直線コネクタ 572"/>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4"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5" name="フローチャート: 判断 574"/>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6" name="フローチャート: 判断 575"/>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7" name="フローチャート: 判断 576"/>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8" name="フローチャート: 判断 577"/>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9" name="フローチャート: 判断 578"/>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166538</xdr:rowOff>
    </xdr:from>
    <xdr:to>
      <xdr:col>116</xdr:col>
      <xdr:colOff>114300</xdr:colOff>
      <xdr:row>38</xdr:row>
      <xdr:rowOff>96688</xdr:rowOff>
    </xdr:to>
    <xdr:sp macro="" textlink="">
      <xdr:nvSpPr>
        <xdr:cNvPr id="585" name="楕円 584"/>
        <xdr:cNvSpPr/>
      </xdr:nvSpPr>
      <xdr:spPr>
        <a:xfrm>
          <a:off x="22110700" y="65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17965</xdr:rowOff>
    </xdr:from>
    <xdr:ext cx="599010" cy="259045"/>
    <xdr:sp macro="" textlink="">
      <xdr:nvSpPr>
        <xdr:cNvPr id="586" name="【一般廃棄物処理施設】&#10;一人当たり有形固定資産（償却資産）額該当値テキスト"/>
        <xdr:cNvSpPr txBox="1"/>
      </xdr:nvSpPr>
      <xdr:spPr>
        <a:xfrm>
          <a:off x="22199600" y="636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7875</xdr:rowOff>
    </xdr:from>
    <xdr:to>
      <xdr:col>112</xdr:col>
      <xdr:colOff>38100</xdr:colOff>
      <xdr:row>38</xdr:row>
      <xdr:rowOff>109475</xdr:rowOff>
    </xdr:to>
    <xdr:sp macro="" textlink="">
      <xdr:nvSpPr>
        <xdr:cNvPr id="587" name="楕円 586"/>
        <xdr:cNvSpPr/>
      </xdr:nvSpPr>
      <xdr:spPr>
        <a:xfrm>
          <a:off x="21272500" y="65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45888</xdr:rowOff>
    </xdr:from>
    <xdr:to>
      <xdr:col>116</xdr:col>
      <xdr:colOff>63500</xdr:colOff>
      <xdr:row>38</xdr:row>
      <xdr:rowOff>58675</xdr:rowOff>
    </xdr:to>
    <xdr:cxnSp macro="">
      <xdr:nvCxnSpPr>
        <xdr:cNvPr id="588" name="直線コネクタ 587"/>
        <xdr:cNvCxnSpPr/>
      </xdr:nvCxnSpPr>
      <xdr:spPr>
        <a:xfrm flipV="1">
          <a:off x="21323300" y="6560988"/>
          <a:ext cx="8382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38380</xdr:rowOff>
    </xdr:from>
    <xdr:to>
      <xdr:col>107</xdr:col>
      <xdr:colOff>101600</xdr:colOff>
      <xdr:row>38</xdr:row>
      <xdr:rowOff>139980</xdr:rowOff>
    </xdr:to>
    <xdr:sp macro="" textlink="">
      <xdr:nvSpPr>
        <xdr:cNvPr id="589" name="楕円 588"/>
        <xdr:cNvSpPr/>
      </xdr:nvSpPr>
      <xdr:spPr>
        <a:xfrm>
          <a:off x="20383500" y="65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58675</xdr:rowOff>
    </xdr:from>
    <xdr:to>
      <xdr:col>111</xdr:col>
      <xdr:colOff>177800</xdr:colOff>
      <xdr:row>38</xdr:row>
      <xdr:rowOff>89180</xdr:rowOff>
    </xdr:to>
    <xdr:cxnSp macro="">
      <xdr:nvCxnSpPr>
        <xdr:cNvPr id="590" name="直線コネクタ 589"/>
        <xdr:cNvCxnSpPr/>
      </xdr:nvCxnSpPr>
      <xdr:spPr>
        <a:xfrm flipV="1">
          <a:off x="20434300" y="6573775"/>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60145</xdr:rowOff>
    </xdr:from>
    <xdr:to>
      <xdr:col>102</xdr:col>
      <xdr:colOff>165100</xdr:colOff>
      <xdr:row>38</xdr:row>
      <xdr:rowOff>161745</xdr:rowOff>
    </xdr:to>
    <xdr:sp macro="" textlink="">
      <xdr:nvSpPr>
        <xdr:cNvPr id="591" name="楕円 590"/>
        <xdr:cNvSpPr/>
      </xdr:nvSpPr>
      <xdr:spPr>
        <a:xfrm>
          <a:off x="19494500" y="6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89180</xdr:rowOff>
    </xdr:from>
    <xdr:to>
      <xdr:col>107</xdr:col>
      <xdr:colOff>50800</xdr:colOff>
      <xdr:row>38</xdr:row>
      <xdr:rowOff>110945</xdr:rowOff>
    </xdr:to>
    <xdr:cxnSp macro="">
      <xdr:nvCxnSpPr>
        <xdr:cNvPr id="592" name="直線コネクタ 591"/>
        <xdr:cNvCxnSpPr/>
      </xdr:nvCxnSpPr>
      <xdr:spPr>
        <a:xfrm flipV="1">
          <a:off x="19545300" y="6604280"/>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62038</xdr:rowOff>
    </xdr:from>
    <xdr:to>
      <xdr:col>98</xdr:col>
      <xdr:colOff>38100</xdr:colOff>
      <xdr:row>41</xdr:row>
      <xdr:rowOff>163638</xdr:rowOff>
    </xdr:to>
    <xdr:sp macro="" textlink="">
      <xdr:nvSpPr>
        <xdr:cNvPr id="593" name="楕円 592"/>
        <xdr:cNvSpPr/>
      </xdr:nvSpPr>
      <xdr:spPr>
        <a:xfrm>
          <a:off x="18605500" y="70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110945</xdr:rowOff>
    </xdr:from>
    <xdr:to>
      <xdr:col>102</xdr:col>
      <xdr:colOff>114300</xdr:colOff>
      <xdr:row>41</xdr:row>
      <xdr:rowOff>112838</xdr:rowOff>
    </xdr:to>
    <xdr:cxnSp macro="">
      <xdr:nvCxnSpPr>
        <xdr:cNvPr id="594" name="直線コネクタ 593"/>
        <xdr:cNvCxnSpPr/>
      </xdr:nvCxnSpPr>
      <xdr:spPr>
        <a:xfrm flipV="1">
          <a:off x="18656300" y="6626045"/>
          <a:ext cx="889000" cy="5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126002</xdr:rowOff>
    </xdr:from>
    <xdr:ext cx="599010" cy="259045"/>
    <xdr:sp macro="" textlink="">
      <xdr:nvSpPr>
        <xdr:cNvPr id="599" name="n_1mainValue【一般廃棄物処理施設】&#10;一人当たり有形固定資産（償却資産）額"/>
        <xdr:cNvSpPr txBox="1"/>
      </xdr:nvSpPr>
      <xdr:spPr>
        <a:xfrm>
          <a:off x="21011095" y="62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131107</xdr:rowOff>
    </xdr:from>
    <xdr:ext cx="599010" cy="259045"/>
    <xdr:sp macro="" textlink="">
      <xdr:nvSpPr>
        <xdr:cNvPr id="600" name="n_2mainValue【一般廃棄物処理施設】&#10;一人当たり有形固定資産（償却資産）額"/>
        <xdr:cNvSpPr txBox="1"/>
      </xdr:nvSpPr>
      <xdr:spPr>
        <a:xfrm>
          <a:off x="20134795" y="664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6822</xdr:rowOff>
    </xdr:from>
    <xdr:ext cx="599010" cy="259045"/>
    <xdr:sp macro="" textlink="">
      <xdr:nvSpPr>
        <xdr:cNvPr id="601" name="n_3mainValue【一般廃棄物処理施設】&#10;一人当たり有形固定資産（償却資産）額"/>
        <xdr:cNvSpPr txBox="1"/>
      </xdr:nvSpPr>
      <xdr:spPr>
        <a:xfrm>
          <a:off x="19245795" y="63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154765</xdr:rowOff>
    </xdr:from>
    <xdr:ext cx="469744" cy="259045"/>
    <xdr:sp macro="" textlink="">
      <xdr:nvSpPr>
        <xdr:cNvPr id="602" name="n_4mainValue【一般廃棄物処理施設】&#10;一人当たり有形固定資産（償却資産）額"/>
        <xdr:cNvSpPr txBox="1"/>
      </xdr:nvSpPr>
      <xdr:spPr>
        <a:xfrm>
          <a:off x="18421428" y="71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4" name="直線コネクタ 643"/>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7"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8" name="直線コネクタ 647"/>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49"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0" name="フローチャート: 判断 649"/>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1" name="フローチャート: 判断 65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2" name="フローチャート: 判断 651"/>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3" name="フローチャート: 判断 652"/>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4" name="フローチャート: 判断 653"/>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140788</xdr:rowOff>
    </xdr:from>
    <xdr:to>
      <xdr:col>85</xdr:col>
      <xdr:colOff>177800</xdr:colOff>
      <xdr:row>78</xdr:row>
      <xdr:rowOff>70938</xdr:rowOff>
    </xdr:to>
    <xdr:sp macro="" textlink="">
      <xdr:nvSpPr>
        <xdr:cNvPr id="660" name="楕円 659"/>
        <xdr:cNvSpPr/>
      </xdr:nvSpPr>
      <xdr:spPr>
        <a:xfrm>
          <a:off x="16268700" y="133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93815</xdr:rowOff>
    </xdr:from>
    <xdr:ext cx="340478" cy="259045"/>
    <xdr:sp macro="" textlink="">
      <xdr:nvSpPr>
        <xdr:cNvPr id="661" name="【消防施設】&#10;有形固定資産減価償却率該当値テキスト"/>
        <xdr:cNvSpPr txBox="1"/>
      </xdr:nvSpPr>
      <xdr:spPr>
        <a:xfrm>
          <a:off x="16357600" y="1329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662" name="楕円 661"/>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20138</xdr:rowOff>
    </xdr:from>
    <xdr:to>
      <xdr:col>85</xdr:col>
      <xdr:colOff>127000</xdr:colOff>
      <xdr:row>85</xdr:row>
      <xdr:rowOff>167095</xdr:rowOff>
    </xdr:to>
    <xdr:cxnSp macro="">
      <xdr:nvCxnSpPr>
        <xdr:cNvPr id="663" name="直線コネクタ 662"/>
        <xdr:cNvCxnSpPr/>
      </xdr:nvCxnSpPr>
      <xdr:spPr>
        <a:xfrm flipV="1">
          <a:off x="15481300" y="13393238"/>
          <a:ext cx="838200" cy="13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95069</xdr:rowOff>
    </xdr:from>
    <xdr:to>
      <xdr:col>76</xdr:col>
      <xdr:colOff>165100</xdr:colOff>
      <xdr:row>86</xdr:row>
      <xdr:rowOff>25219</xdr:rowOff>
    </xdr:to>
    <xdr:sp macro="" textlink="">
      <xdr:nvSpPr>
        <xdr:cNvPr id="664" name="楕円 663"/>
        <xdr:cNvSpPr/>
      </xdr:nvSpPr>
      <xdr:spPr>
        <a:xfrm>
          <a:off x="14541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145869</xdr:rowOff>
    </xdr:from>
    <xdr:to>
      <xdr:col>81</xdr:col>
      <xdr:colOff>50800</xdr:colOff>
      <xdr:row>85</xdr:row>
      <xdr:rowOff>167095</xdr:rowOff>
    </xdr:to>
    <xdr:cxnSp macro="">
      <xdr:nvCxnSpPr>
        <xdr:cNvPr id="665" name="直線コネクタ 664"/>
        <xdr:cNvCxnSpPr/>
      </xdr:nvCxnSpPr>
      <xdr:spPr>
        <a:xfrm>
          <a:off x="14592300" y="147191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72208</xdr:rowOff>
    </xdr:from>
    <xdr:to>
      <xdr:col>72</xdr:col>
      <xdr:colOff>38100</xdr:colOff>
      <xdr:row>86</xdr:row>
      <xdr:rowOff>2358</xdr:rowOff>
    </xdr:to>
    <xdr:sp macro="" textlink="">
      <xdr:nvSpPr>
        <xdr:cNvPr id="666" name="楕円 665"/>
        <xdr:cNvSpPr/>
      </xdr:nvSpPr>
      <xdr:spPr>
        <a:xfrm>
          <a:off x="13652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123008</xdr:rowOff>
    </xdr:from>
    <xdr:to>
      <xdr:col>76</xdr:col>
      <xdr:colOff>114300</xdr:colOff>
      <xdr:row>85</xdr:row>
      <xdr:rowOff>145869</xdr:rowOff>
    </xdr:to>
    <xdr:cxnSp macro="">
      <xdr:nvCxnSpPr>
        <xdr:cNvPr id="667" name="直線コネクタ 666"/>
        <xdr:cNvCxnSpPr/>
      </xdr:nvCxnSpPr>
      <xdr:spPr>
        <a:xfrm>
          <a:off x="13703300" y="146962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50981</xdr:rowOff>
    </xdr:from>
    <xdr:to>
      <xdr:col>67</xdr:col>
      <xdr:colOff>101600</xdr:colOff>
      <xdr:row>85</xdr:row>
      <xdr:rowOff>152581</xdr:rowOff>
    </xdr:to>
    <xdr:sp macro="" textlink="">
      <xdr:nvSpPr>
        <xdr:cNvPr id="668" name="楕円 667"/>
        <xdr:cNvSpPr/>
      </xdr:nvSpPr>
      <xdr:spPr>
        <a:xfrm>
          <a:off x="1276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101781</xdr:rowOff>
    </xdr:from>
    <xdr:to>
      <xdr:col>71</xdr:col>
      <xdr:colOff>177800</xdr:colOff>
      <xdr:row>85</xdr:row>
      <xdr:rowOff>123008</xdr:rowOff>
    </xdr:to>
    <xdr:cxnSp macro="">
      <xdr:nvCxnSpPr>
        <xdr:cNvPr id="669" name="直線コネクタ 668"/>
        <xdr:cNvCxnSpPr/>
      </xdr:nvCxnSpPr>
      <xdr:spPr>
        <a:xfrm>
          <a:off x="12814300" y="146750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1"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2"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3"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674" name="n_1mainValue【消防施設】&#10;有形固定資産減価償却率"/>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16346</xdr:rowOff>
    </xdr:from>
    <xdr:ext cx="405111" cy="259045"/>
    <xdr:sp macro="" textlink="">
      <xdr:nvSpPr>
        <xdr:cNvPr id="675" name="n_2mainValue【消防施設】&#10;有形固定資産減価償却率"/>
        <xdr:cNvSpPr txBox="1"/>
      </xdr:nvSpPr>
      <xdr:spPr>
        <a:xfrm>
          <a:off x="14389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164935</xdr:rowOff>
    </xdr:from>
    <xdr:ext cx="405111" cy="259045"/>
    <xdr:sp macro="" textlink="">
      <xdr:nvSpPr>
        <xdr:cNvPr id="676" name="n_3mainValue【消防施設】&#10;有形固定資産減価償却率"/>
        <xdr:cNvSpPr txBox="1"/>
      </xdr:nvSpPr>
      <xdr:spPr>
        <a:xfrm>
          <a:off x="13500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143708</xdr:rowOff>
    </xdr:from>
    <xdr:ext cx="405111" cy="259045"/>
    <xdr:sp macro="" textlink="">
      <xdr:nvSpPr>
        <xdr:cNvPr id="677" name="n_4mainValue【消防施設】&#10;有形固定資産減価償却率"/>
        <xdr:cNvSpPr txBox="1"/>
      </xdr:nvSpPr>
      <xdr:spPr>
        <a:xfrm>
          <a:off x="12611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99" name="直線コネクタ 69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1" name="直線コネクタ 70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3" name="直線コネクタ 70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0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5" name="フローチャート: 判断 70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6" name="フローチャート: 判断 70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7" name="フローチャート: 判断 70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8" name="フローチャート: 判断 70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09" name="フローチャート: 判断 70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94284</xdr:rowOff>
    </xdr:from>
    <xdr:to>
      <xdr:col>116</xdr:col>
      <xdr:colOff>114300</xdr:colOff>
      <xdr:row>85</xdr:row>
      <xdr:rowOff>24434</xdr:rowOff>
    </xdr:to>
    <xdr:sp macro="" textlink="">
      <xdr:nvSpPr>
        <xdr:cNvPr id="715" name="楕円 714"/>
        <xdr:cNvSpPr/>
      </xdr:nvSpPr>
      <xdr:spPr>
        <a:xfrm>
          <a:off x="221107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117161</xdr:rowOff>
    </xdr:from>
    <xdr:ext cx="469744" cy="259045"/>
    <xdr:sp macro="" textlink="">
      <xdr:nvSpPr>
        <xdr:cNvPr id="716" name="【消防施設】&#10;一人当たり面積該当値テキスト"/>
        <xdr:cNvSpPr txBox="1"/>
      </xdr:nvSpPr>
      <xdr:spPr>
        <a:xfrm>
          <a:off x="22199600" y="1434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4217</xdr:rowOff>
    </xdr:from>
    <xdr:to>
      <xdr:col>112</xdr:col>
      <xdr:colOff>38100</xdr:colOff>
      <xdr:row>85</xdr:row>
      <xdr:rowOff>105817</xdr:rowOff>
    </xdr:to>
    <xdr:sp macro="" textlink="">
      <xdr:nvSpPr>
        <xdr:cNvPr id="717" name="楕円 716"/>
        <xdr:cNvSpPr/>
      </xdr:nvSpPr>
      <xdr:spPr>
        <a:xfrm>
          <a:off x="21272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145084</xdr:rowOff>
    </xdr:from>
    <xdr:to>
      <xdr:col>116</xdr:col>
      <xdr:colOff>63500</xdr:colOff>
      <xdr:row>85</xdr:row>
      <xdr:rowOff>55017</xdr:rowOff>
    </xdr:to>
    <xdr:cxnSp macro="">
      <xdr:nvCxnSpPr>
        <xdr:cNvPr id="718" name="直線コネクタ 717"/>
        <xdr:cNvCxnSpPr/>
      </xdr:nvCxnSpPr>
      <xdr:spPr>
        <a:xfrm flipV="1">
          <a:off x="21323300" y="14546884"/>
          <a:ext cx="8382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19" name="楕円 718"/>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55017</xdr:rowOff>
    </xdr:from>
    <xdr:to>
      <xdr:col>111</xdr:col>
      <xdr:colOff>177800</xdr:colOff>
      <xdr:row>85</xdr:row>
      <xdr:rowOff>58674</xdr:rowOff>
    </xdr:to>
    <xdr:cxnSp macro="">
      <xdr:nvCxnSpPr>
        <xdr:cNvPr id="720" name="直線コネクタ 719"/>
        <xdr:cNvCxnSpPr/>
      </xdr:nvCxnSpPr>
      <xdr:spPr>
        <a:xfrm flipV="1">
          <a:off x="20434300" y="1462826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9703</xdr:rowOff>
    </xdr:from>
    <xdr:to>
      <xdr:col>102</xdr:col>
      <xdr:colOff>165100</xdr:colOff>
      <xdr:row>85</xdr:row>
      <xdr:rowOff>111303</xdr:rowOff>
    </xdr:to>
    <xdr:sp macro="" textlink="">
      <xdr:nvSpPr>
        <xdr:cNvPr id="721" name="楕円 720"/>
        <xdr:cNvSpPr/>
      </xdr:nvSpPr>
      <xdr:spPr>
        <a:xfrm>
          <a:off x="19494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60503</xdr:rowOff>
    </xdr:to>
    <xdr:cxnSp macro="">
      <xdr:nvCxnSpPr>
        <xdr:cNvPr id="722" name="直線コネクタ 721"/>
        <xdr:cNvCxnSpPr/>
      </xdr:nvCxnSpPr>
      <xdr:spPr>
        <a:xfrm flipV="1">
          <a:off x="19545300" y="146319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14275</xdr:rowOff>
    </xdr:from>
    <xdr:to>
      <xdr:col>98</xdr:col>
      <xdr:colOff>38100</xdr:colOff>
      <xdr:row>85</xdr:row>
      <xdr:rowOff>115875</xdr:rowOff>
    </xdr:to>
    <xdr:sp macro="" textlink="">
      <xdr:nvSpPr>
        <xdr:cNvPr id="723" name="楕円 722"/>
        <xdr:cNvSpPr/>
      </xdr:nvSpPr>
      <xdr:spPr>
        <a:xfrm>
          <a:off x="18605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60503</xdr:rowOff>
    </xdr:from>
    <xdr:to>
      <xdr:col>102</xdr:col>
      <xdr:colOff>114300</xdr:colOff>
      <xdr:row>85</xdr:row>
      <xdr:rowOff>65075</xdr:rowOff>
    </xdr:to>
    <xdr:cxnSp macro="">
      <xdr:nvCxnSpPr>
        <xdr:cNvPr id="724" name="直線コネクタ 723"/>
        <xdr:cNvCxnSpPr/>
      </xdr:nvCxnSpPr>
      <xdr:spPr>
        <a:xfrm flipV="1">
          <a:off x="18656300" y="146337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25"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6"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27"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728"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122344</xdr:rowOff>
    </xdr:from>
    <xdr:ext cx="469744" cy="259045"/>
    <xdr:sp macro="" textlink="">
      <xdr:nvSpPr>
        <xdr:cNvPr id="729" name="n_1mainValue【消防施設】&#10;一人当たり面積"/>
        <xdr:cNvSpPr txBox="1"/>
      </xdr:nvSpPr>
      <xdr:spPr>
        <a:xfrm>
          <a:off x="210757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126001</xdr:rowOff>
    </xdr:from>
    <xdr:ext cx="469744" cy="259045"/>
    <xdr:sp macro="" textlink="">
      <xdr:nvSpPr>
        <xdr:cNvPr id="730" name="n_2mainValue【消防施設】&#10;一人当たり面積"/>
        <xdr:cNvSpPr txBox="1"/>
      </xdr:nvSpPr>
      <xdr:spPr>
        <a:xfrm>
          <a:off x="20199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127830</xdr:rowOff>
    </xdr:from>
    <xdr:ext cx="469744" cy="259045"/>
    <xdr:sp macro="" textlink="">
      <xdr:nvSpPr>
        <xdr:cNvPr id="731" name="n_3mainValue【消防施設】&#10;一人当たり面積"/>
        <xdr:cNvSpPr txBox="1"/>
      </xdr:nvSpPr>
      <xdr:spPr>
        <a:xfrm>
          <a:off x="19310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132402</xdr:rowOff>
    </xdr:from>
    <xdr:ext cx="469744" cy="259045"/>
    <xdr:sp macro="" textlink="">
      <xdr:nvSpPr>
        <xdr:cNvPr id="732" name="n_4mainValue【消防施設】&#10;一人当たり面積"/>
        <xdr:cNvSpPr txBox="1"/>
      </xdr:nvSpPr>
      <xdr:spPr>
        <a:xfrm>
          <a:off x="18421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8" name="直線コネクタ 757"/>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1"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2" name="直線コネクタ 761"/>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4" name="フローチャート: 判断 76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5" name="フローチャート: 判断 764"/>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6" name="フローチャート: 判断 765"/>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7" name="フローチャート: 判断 766"/>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8" name="フローチャート: 判断 76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774" name="楕円 773"/>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405111" cy="259045"/>
    <xdr:sp macro="" textlink="">
      <xdr:nvSpPr>
        <xdr:cNvPr id="775" name="【庁舎】&#10;有形固定資産減価償却率該当値テキスト"/>
        <xdr:cNvSpPr txBox="1"/>
      </xdr:nvSpPr>
      <xdr:spPr>
        <a:xfrm>
          <a:off x="16357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76" name="楕円 775"/>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100693</xdr:rowOff>
    </xdr:from>
    <xdr:to>
      <xdr:col>85</xdr:col>
      <xdr:colOff>127000</xdr:colOff>
      <xdr:row>109</xdr:row>
      <xdr:rowOff>30480</xdr:rowOff>
    </xdr:to>
    <xdr:cxnSp macro="">
      <xdr:nvCxnSpPr>
        <xdr:cNvPr id="777" name="直線コネクタ 776"/>
        <xdr:cNvCxnSpPr/>
      </xdr:nvCxnSpPr>
      <xdr:spPr>
        <a:xfrm flipV="1">
          <a:off x="15481300" y="1861729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778" name="楕円 777"/>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779" name="直線コネクタ 778"/>
        <xdr:cNvCxnSpPr/>
      </xdr:nvCxnSpPr>
      <xdr:spPr>
        <a:xfrm>
          <a:off x="14592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780" name="楕円 779"/>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30480</xdr:rowOff>
    </xdr:to>
    <xdr:cxnSp macro="">
      <xdr:nvCxnSpPr>
        <xdr:cNvPr id="781" name="直線コネクタ 780"/>
        <xdr:cNvCxnSpPr/>
      </xdr:nvCxnSpPr>
      <xdr:spPr>
        <a:xfrm>
          <a:off x="13703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149498</xdr:rowOff>
    </xdr:from>
    <xdr:to>
      <xdr:col>67</xdr:col>
      <xdr:colOff>101600</xdr:colOff>
      <xdr:row>109</xdr:row>
      <xdr:rowOff>79648</xdr:rowOff>
    </xdr:to>
    <xdr:sp macro="" textlink="">
      <xdr:nvSpPr>
        <xdr:cNvPr id="782" name="楕円 781"/>
        <xdr:cNvSpPr/>
      </xdr:nvSpPr>
      <xdr:spPr>
        <a:xfrm>
          <a:off x="12763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28848</xdr:rowOff>
    </xdr:from>
    <xdr:to>
      <xdr:col>71</xdr:col>
      <xdr:colOff>177800</xdr:colOff>
      <xdr:row>109</xdr:row>
      <xdr:rowOff>30480</xdr:rowOff>
    </xdr:to>
    <xdr:cxnSp macro="">
      <xdr:nvCxnSpPr>
        <xdr:cNvPr id="783" name="直線コネクタ 782"/>
        <xdr:cNvCxnSpPr/>
      </xdr:nvCxnSpPr>
      <xdr:spPr>
        <a:xfrm>
          <a:off x="12814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4"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5"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6"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7"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788" name="n_1mainValue【庁舎】&#10;有形固定資産減価償却率"/>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789" name="n_2mainValue【庁舎】&#10;有形固定資産減価償却率"/>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790" name="n_3mainValue【庁舎】&#10;有形固定資産減価償却率"/>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70775</xdr:rowOff>
    </xdr:from>
    <xdr:ext cx="405111" cy="259045"/>
    <xdr:sp macro="" textlink="">
      <xdr:nvSpPr>
        <xdr:cNvPr id="791" name="n_4mainValue【庁舎】&#10;有形固定資産減価償却率"/>
        <xdr:cNvSpPr txBox="1"/>
      </xdr:nvSpPr>
      <xdr:spPr>
        <a:xfrm>
          <a:off x="12611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7" name="直線コネクタ 816"/>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8"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19" name="直線コネクタ 818"/>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0"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1" name="直線コネクタ 820"/>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22"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3" name="フローチャート: 判断 822"/>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4" name="フローチャート: 判断 823"/>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5" name="フローチャート: 判断 824"/>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6" name="フローチャート: 判断 82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7" name="フローチャート: 判断 826"/>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157662</xdr:rowOff>
    </xdr:from>
    <xdr:to>
      <xdr:col>116</xdr:col>
      <xdr:colOff>114300</xdr:colOff>
      <xdr:row>105</xdr:row>
      <xdr:rowOff>87812</xdr:rowOff>
    </xdr:to>
    <xdr:sp macro="" textlink="">
      <xdr:nvSpPr>
        <xdr:cNvPr id="833" name="楕円 832"/>
        <xdr:cNvSpPr/>
      </xdr:nvSpPr>
      <xdr:spPr>
        <a:xfrm>
          <a:off x="22110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9089</xdr:rowOff>
    </xdr:from>
    <xdr:ext cx="469744" cy="259045"/>
    <xdr:sp macro="" textlink="">
      <xdr:nvSpPr>
        <xdr:cNvPr id="834" name="【庁舎】&#10;一人当たり面積該当値テキスト"/>
        <xdr:cNvSpPr txBox="1"/>
      </xdr:nvSpPr>
      <xdr:spPr>
        <a:xfrm>
          <a:off x="22199600" y="178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835" name="楕円 834"/>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37012</xdr:rowOff>
    </xdr:from>
    <xdr:to>
      <xdr:col>116</xdr:col>
      <xdr:colOff>63500</xdr:colOff>
      <xdr:row>105</xdr:row>
      <xdr:rowOff>51707</xdr:rowOff>
    </xdr:to>
    <xdr:cxnSp macro="">
      <xdr:nvCxnSpPr>
        <xdr:cNvPr id="836" name="直線コネクタ 835"/>
        <xdr:cNvCxnSpPr/>
      </xdr:nvCxnSpPr>
      <xdr:spPr>
        <a:xfrm flipV="1">
          <a:off x="21323300" y="180392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837" name="楕円 836"/>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97427</xdr:rowOff>
    </xdr:to>
    <xdr:cxnSp macro="">
      <xdr:nvCxnSpPr>
        <xdr:cNvPr id="838" name="直線コネクタ 837"/>
        <xdr:cNvCxnSpPr/>
      </xdr:nvCxnSpPr>
      <xdr:spPr>
        <a:xfrm flipV="1">
          <a:off x="20434300" y="180539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58057</xdr:rowOff>
    </xdr:from>
    <xdr:to>
      <xdr:col>102</xdr:col>
      <xdr:colOff>165100</xdr:colOff>
      <xdr:row>105</xdr:row>
      <xdr:rowOff>159657</xdr:rowOff>
    </xdr:to>
    <xdr:sp macro="" textlink="">
      <xdr:nvSpPr>
        <xdr:cNvPr id="839" name="楕円 838"/>
        <xdr:cNvSpPr/>
      </xdr:nvSpPr>
      <xdr:spPr>
        <a:xfrm>
          <a:off x="19494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108857</xdr:rowOff>
    </xdr:to>
    <xdr:cxnSp macro="">
      <xdr:nvCxnSpPr>
        <xdr:cNvPr id="840" name="直線コネクタ 839"/>
        <xdr:cNvCxnSpPr/>
      </xdr:nvCxnSpPr>
      <xdr:spPr>
        <a:xfrm flipV="1">
          <a:off x="19545300" y="180996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74386</xdr:rowOff>
    </xdr:from>
    <xdr:to>
      <xdr:col>98</xdr:col>
      <xdr:colOff>38100</xdr:colOff>
      <xdr:row>106</xdr:row>
      <xdr:rowOff>4536</xdr:rowOff>
    </xdr:to>
    <xdr:sp macro="" textlink="">
      <xdr:nvSpPr>
        <xdr:cNvPr id="841" name="楕円 840"/>
        <xdr:cNvSpPr/>
      </xdr:nvSpPr>
      <xdr:spPr>
        <a:xfrm>
          <a:off x="18605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108857</xdr:rowOff>
    </xdr:from>
    <xdr:to>
      <xdr:col>102</xdr:col>
      <xdr:colOff>114300</xdr:colOff>
      <xdr:row>105</xdr:row>
      <xdr:rowOff>125186</xdr:rowOff>
    </xdr:to>
    <xdr:cxnSp macro="">
      <xdr:nvCxnSpPr>
        <xdr:cNvPr id="842" name="直線コネクタ 841"/>
        <xdr:cNvCxnSpPr/>
      </xdr:nvCxnSpPr>
      <xdr:spPr>
        <a:xfrm flipV="1">
          <a:off x="18656300" y="181111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3"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4"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5"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6"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847" name="n_1mainValue【庁舎】&#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848" name="n_2mainValue【庁舎】&#10;一人当たり面積"/>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4734</xdr:rowOff>
    </xdr:from>
    <xdr:ext cx="469744" cy="259045"/>
    <xdr:sp macro="" textlink="">
      <xdr:nvSpPr>
        <xdr:cNvPr id="849" name="n_3mainValue【庁舎】&#10;一人当たり面積"/>
        <xdr:cNvSpPr txBox="1"/>
      </xdr:nvSpPr>
      <xdr:spPr>
        <a:xfrm>
          <a:off x="19310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21063</xdr:rowOff>
    </xdr:from>
    <xdr:ext cx="469744" cy="259045"/>
    <xdr:sp macro="" textlink="">
      <xdr:nvSpPr>
        <xdr:cNvPr id="850" name="n_4mainValue【庁舎】&#10;一人当たり面積"/>
        <xdr:cNvSpPr txBox="1"/>
      </xdr:nvSpPr>
      <xdr:spPr>
        <a:xfrm>
          <a:off x="18421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公共施設の多くが、高度経済成長期後の昭和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年代からバブル期終盤の平成３年頃にかけて建設したものであり、類似団体の平均値と比較して、減価償却率が高い傾向にある。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及び消防施設は類似団体と比較して非常に高い償却率を推移してきたが、令和元年度に新消防庁舎が竣工したことで減価償却率が大きく低下した。市役所新庁舎は、令和２年度に供用開始となるため、今後大きく低下する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3" zoomScale="85" zoomScaleNormal="85" workbookViewId="0">
      <selection activeCell="AM19" sqref="AM19:AT19"/>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79</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81</v>
      </c>
      <c r="C3" s="439"/>
      <c r="D3" s="439"/>
      <c r="E3" s="440"/>
      <c r="F3" s="440"/>
      <c r="G3" s="440"/>
      <c r="H3" s="440"/>
      <c r="I3" s="440"/>
      <c r="J3" s="440"/>
      <c r="K3" s="440"/>
      <c r="L3" s="440" t="s">
        <v>82</v>
      </c>
      <c r="M3" s="440"/>
      <c r="N3" s="440"/>
      <c r="O3" s="440"/>
      <c r="P3" s="440"/>
      <c r="Q3" s="440"/>
      <c r="R3" s="447"/>
      <c r="S3" s="447"/>
      <c r="T3" s="447"/>
      <c r="U3" s="447"/>
      <c r="V3" s="448"/>
      <c r="W3" s="422" t="s">
        <v>83</v>
      </c>
      <c r="X3" s="423"/>
      <c r="Y3" s="423"/>
      <c r="Z3" s="423"/>
      <c r="AA3" s="423"/>
      <c r="AB3" s="439"/>
      <c r="AC3" s="447" t="s">
        <v>84</v>
      </c>
      <c r="AD3" s="423"/>
      <c r="AE3" s="423"/>
      <c r="AF3" s="423"/>
      <c r="AG3" s="423"/>
      <c r="AH3" s="423"/>
      <c r="AI3" s="423"/>
      <c r="AJ3" s="423"/>
      <c r="AK3" s="423"/>
      <c r="AL3" s="424"/>
      <c r="AM3" s="422" t="s">
        <v>85</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86</v>
      </c>
      <c r="BO3" s="423"/>
      <c r="BP3" s="423"/>
      <c r="BQ3" s="423"/>
      <c r="BR3" s="423"/>
      <c r="BS3" s="423"/>
      <c r="BT3" s="423"/>
      <c r="BU3" s="424"/>
      <c r="BV3" s="422" t="s">
        <v>87</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88</v>
      </c>
      <c r="CU3" s="423"/>
      <c r="CV3" s="423"/>
      <c r="CW3" s="423"/>
      <c r="CX3" s="423"/>
      <c r="CY3" s="423"/>
      <c r="CZ3" s="423"/>
      <c r="DA3" s="424"/>
      <c r="DB3" s="422" t="s">
        <v>89</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90</v>
      </c>
      <c r="AZ4" s="426"/>
      <c r="BA4" s="426"/>
      <c r="BB4" s="426"/>
      <c r="BC4" s="426"/>
      <c r="BD4" s="426"/>
      <c r="BE4" s="426"/>
      <c r="BF4" s="426"/>
      <c r="BG4" s="426"/>
      <c r="BH4" s="426"/>
      <c r="BI4" s="426"/>
      <c r="BJ4" s="426"/>
      <c r="BK4" s="426"/>
      <c r="BL4" s="426"/>
      <c r="BM4" s="427"/>
      <c r="BN4" s="428">
        <v>18678330</v>
      </c>
      <c r="BO4" s="429"/>
      <c r="BP4" s="429"/>
      <c r="BQ4" s="429"/>
      <c r="BR4" s="429"/>
      <c r="BS4" s="429"/>
      <c r="BT4" s="429"/>
      <c r="BU4" s="430"/>
      <c r="BV4" s="428">
        <v>17682398</v>
      </c>
      <c r="BW4" s="429"/>
      <c r="BX4" s="429"/>
      <c r="BY4" s="429"/>
      <c r="BZ4" s="429"/>
      <c r="CA4" s="429"/>
      <c r="CB4" s="429"/>
      <c r="CC4" s="430"/>
      <c r="CD4" s="431" t="s">
        <v>91</v>
      </c>
      <c r="CE4" s="432"/>
      <c r="CF4" s="432"/>
      <c r="CG4" s="432"/>
      <c r="CH4" s="432"/>
      <c r="CI4" s="432"/>
      <c r="CJ4" s="432"/>
      <c r="CK4" s="432"/>
      <c r="CL4" s="432"/>
      <c r="CM4" s="432"/>
      <c r="CN4" s="432"/>
      <c r="CO4" s="432"/>
      <c r="CP4" s="432"/>
      <c r="CQ4" s="432"/>
      <c r="CR4" s="432"/>
      <c r="CS4" s="433"/>
      <c r="CT4" s="434">
        <v>0.1</v>
      </c>
      <c r="CU4" s="435"/>
      <c r="CV4" s="435"/>
      <c r="CW4" s="435"/>
      <c r="CX4" s="435"/>
      <c r="CY4" s="435"/>
      <c r="CZ4" s="435"/>
      <c r="DA4" s="436"/>
      <c r="DB4" s="434">
        <v>0.1</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92</v>
      </c>
      <c r="AN5" s="495"/>
      <c r="AO5" s="495"/>
      <c r="AP5" s="495"/>
      <c r="AQ5" s="495"/>
      <c r="AR5" s="495"/>
      <c r="AS5" s="495"/>
      <c r="AT5" s="496"/>
      <c r="AU5" s="497" t="s">
        <v>93</v>
      </c>
      <c r="AV5" s="498"/>
      <c r="AW5" s="498"/>
      <c r="AX5" s="498"/>
      <c r="AY5" s="499" t="s">
        <v>94</v>
      </c>
      <c r="AZ5" s="500"/>
      <c r="BA5" s="500"/>
      <c r="BB5" s="500"/>
      <c r="BC5" s="500"/>
      <c r="BD5" s="500"/>
      <c r="BE5" s="500"/>
      <c r="BF5" s="500"/>
      <c r="BG5" s="500"/>
      <c r="BH5" s="500"/>
      <c r="BI5" s="500"/>
      <c r="BJ5" s="500"/>
      <c r="BK5" s="500"/>
      <c r="BL5" s="500"/>
      <c r="BM5" s="501"/>
      <c r="BN5" s="465">
        <v>18660622</v>
      </c>
      <c r="BO5" s="466"/>
      <c r="BP5" s="466"/>
      <c r="BQ5" s="466"/>
      <c r="BR5" s="466"/>
      <c r="BS5" s="466"/>
      <c r="BT5" s="466"/>
      <c r="BU5" s="467"/>
      <c r="BV5" s="465">
        <v>17644897</v>
      </c>
      <c r="BW5" s="466"/>
      <c r="BX5" s="466"/>
      <c r="BY5" s="466"/>
      <c r="BZ5" s="466"/>
      <c r="CA5" s="466"/>
      <c r="CB5" s="466"/>
      <c r="CC5" s="467"/>
      <c r="CD5" s="468" t="s">
        <v>95</v>
      </c>
      <c r="CE5" s="469"/>
      <c r="CF5" s="469"/>
      <c r="CG5" s="469"/>
      <c r="CH5" s="469"/>
      <c r="CI5" s="469"/>
      <c r="CJ5" s="469"/>
      <c r="CK5" s="469"/>
      <c r="CL5" s="469"/>
      <c r="CM5" s="469"/>
      <c r="CN5" s="469"/>
      <c r="CO5" s="469"/>
      <c r="CP5" s="469"/>
      <c r="CQ5" s="469"/>
      <c r="CR5" s="469"/>
      <c r="CS5" s="470"/>
      <c r="CT5" s="462">
        <v>99.5</v>
      </c>
      <c r="CU5" s="463"/>
      <c r="CV5" s="463"/>
      <c r="CW5" s="463"/>
      <c r="CX5" s="463"/>
      <c r="CY5" s="463"/>
      <c r="CZ5" s="463"/>
      <c r="DA5" s="464"/>
      <c r="DB5" s="462">
        <v>98.3</v>
      </c>
      <c r="DC5" s="463"/>
      <c r="DD5" s="463"/>
      <c r="DE5" s="463"/>
      <c r="DF5" s="463"/>
      <c r="DG5" s="463"/>
      <c r="DH5" s="463"/>
      <c r="DI5" s="464"/>
      <c r="DJ5" s="184"/>
      <c r="DK5" s="184"/>
      <c r="DL5" s="184"/>
      <c r="DM5" s="184"/>
      <c r="DN5" s="184"/>
      <c r="DO5" s="184"/>
    </row>
    <row r="6" spans="1:119" ht="18.75" customHeight="1" x14ac:dyDescent="0.15">
      <c r="A6" s="185"/>
      <c r="B6" s="471" t="s">
        <v>96</v>
      </c>
      <c r="C6" s="472"/>
      <c r="D6" s="472"/>
      <c r="E6" s="473"/>
      <c r="F6" s="473"/>
      <c r="G6" s="473"/>
      <c r="H6" s="473"/>
      <c r="I6" s="473"/>
      <c r="J6" s="473"/>
      <c r="K6" s="473"/>
      <c r="L6" s="473" t="s">
        <v>97</v>
      </c>
      <c r="M6" s="473"/>
      <c r="N6" s="473"/>
      <c r="O6" s="473"/>
      <c r="P6" s="473"/>
      <c r="Q6" s="473"/>
      <c r="R6" s="477"/>
      <c r="S6" s="477"/>
      <c r="T6" s="477"/>
      <c r="U6" s="477"/>
      <c r="V6" s="478"/>
      <c r="W6" s="481" t="s">
        <v>98</v>
      </c>
      <c r="X6" s="482"/>
      <c r="Y6" s="482"/>
      <c r="Z6" s="482"/>
      <c r="AA6" s="482"/>
      <c r="AB6" s="472"/>
      <c r="AC6" s="485" t="s">
        <v>99</v>
      </c>
      <c r="AD6" s="486"/>
      <c r="AE6" s="486"/>
      <c r="AF6" s="486"/>
      <c r="AG6" s="486"/>
      <c r="AH6" s="486"/>
      <c r="AI6" s="486"/>
      <c r="AJ6" s="486"/>
      <c r="AK6" s="486"/>
      <c r="AL6" s="487"/>
      <c r="AM6" s="494" t="s">
        <v>100</v>
      </c>
      <c r="AN6" s="495"/>
      <c r="AO6" s="495"/>
      <c r="AP6" s="495"/>
      <c r="AQ6" s="495"/>
      <c r="AR6" s="495"/>
      <c r="AS6" s="495"/>
      <c r="AT6" s="496"/>
      <c r="AU6" s="497" t="s">
        <v>101</v>
      </c>
      <c r="AV6" s="498"/>
      <c r="AW6" s="498"/>
      <c r="AX6" s="498"/>
      <c r="AY6" s="499" t="s">
        <v>102</v>
      </c>
      <c r="AZ6" s="500"/>
      <c r="BA6" s="500"/>
      <c r="BB6" s="500"/>
      <c r="BC6" s="500"/>
      <c r="BD6" s="500"/>
      <c r="BE6" s="500"/>
      <c r="BF6" s="500"/>
      <c r="BG6" s="500"/>
      <c r="BH6" s="500"/>
      <c r="BI6" s="500"/>
      <c r="BJ6" s="500"/>
      <c r="BK6" s="500"/>
      <c r="BL6" s="500"/>
      <c r="BM6" s="501"/>
      <c r="BN6" s="465">
        <v>17708</v>
      </c>
      <c r="BO6" s="466"/>
      <c r="BP6" s="466"/>
      <c r="BQ6" s="466"/>
      <c r="BR6" s="466"/>
      <c r="BS6" s="466"/>
      <c r="BT6" s="466"/>
      <c r="BU6" s="467"/>
      <c r="BV6" s="465">
        <v>37501</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102.8</v>
      </c>
      <c r="CU6" s="503"/>
      <c r="CV6" s="503"/>
      <c r="CW6" s="503"/>
      <c r="CX6" s="503"/>
      <c r="CY6" s="503"/>
      <c r="CZ6" s="503"/>
      <c r="DA6" s="504"/>
      <c r="DB6" s="502">
        <v>102.5</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93</v>
      </c>
      <c r="AV7" s="498"/>
      <c r="AW7" s="498"/>
      <c r="AX7" s="498"/>
      <c r="AY7" s="499" t="s">
        <v>105</v>
      </c>
      <c r="AZ7" s="500"/>
      <c r="BA7" s="500"/>
      <c r="BB7" s="500"/>
      <c r="BC7" s="500"/>
      <c r="BD7" s="500"/>
      <c r="BE7" s="500"/>
      <c r="BF7" s="500"/>
      <c r="BG7" s="500"/>
      <c r="BH7" s="500"/>
      <c r="BI7" s="500"/>
      <c r="BJ7" s="500"/>
      <c r="BK7" s="500"/>
      <c r="BL7" s="500"/>
      <c r="BM7" s="501"/>
      <c r="BN7" s="465">
        <v>9240</v>
      </c>
      <c r="BO7" s="466"/>
      <c r="BP7" s="466"/>
      <c r="BQ7" s="466"/>
      <c r="BR7" s="466"/>
      <c r="BS7" s="466"/>
      <c r="BT7" s="466"/>
      <c r="BU7" s="467"/>
      <c r="BV7" s="465">
        <v>26406</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9510055</v>
      </c>
      <c r="CU7" s="466"/>
      <c r="CV7" s="466"/>
      <c r="CW7" s="466"/>
      <c r="CX7" s="466"/>
      <c r="CY7" s="466"/>
      <c r="CZ7" s="466"/>
      <c r="DA7" s="467"/>
      <c r="DB7" s="465">
        <v>9382916</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108</v>
      </c>
      <c r="AV8" s="498"/>
      <c r="AW8" s="498"/>
      <c r="AX8" s="498"/>
      <c r="AY8" s="499" t="s">
        <v>109</v>
      </c>
      <c r="AZ8" s="500"/>
      <c r="BA8" s="500"/>
      <c r="BB8" s="500"/>
      <c r="BC8" s="500"/>
      <c r="BD8" s="500"/>
      <c r="BE8" s="500"/>
      <c r="BF8" s="500"/>
      <c r="BG8" s="500"/>
      <c r="BH8" s="500"/>
      <c r="BI8" s="500"/>
      <c r="BJ8" s="500"/>
      <c r="BK8" s="500"/>
      <c r="BL8" s="500"/>
      <c r="BM8" s="501"/>
      <c r="BN8" s="465">
        <v>8468</v>
      </c>
      <c r="BO8" s="466"/>
      <c r="BP8" s="466"/>
      <c r="BQ8" s="466"/>
      <c r="BR8" s="466"/>
      <c r="BS8" s="466"/>
      <c r="BT8" s="466"/>
      <c r="BU8" s="467"/>
      <c r="BV8" s="465">
        <v>11095</v>
      </c>
      <c r="BW8" s="466"/>
      <c r="BX8" s="466"/>
      <c r="BY8" s="466"/>
      <c r="BZ8" s="466"/>
      <c r="CA8" s="466"/>
      <c r="CB8" s="466"/>
      <c r="CC8" s="467"/>
      <c r="CD8" s="468" t="s">
        <v>110</v>
      </c>
      <c r="CE8" s="469"/>
      <c r="CF8" s="469"/>
      <c r="CG8" s="469"/>
      <c r="CH8" s="469"/>
      <c r="CI8" s="469"/>
      <c r="CJ8" s="469"/>
      <c r="CK8" s="469"/>
      <c r="CL8" s="469"/>
      <c r="CM8" s="469"/>
      <c r="CN8" s="469"/>
      <c r="CO8" s="469"/>
      <c r="CP8" s="469"/>
      <c r="CQ8" s="469"/>
      <c r="CR8" s="469"/>
      <c r="CS8" s="470"/>
      <c r="CT8" s="505">
        <v>0.27</v>
      </c>
      <c r="CU8" s="506"/>
      <c r="CV8" s="506"/>
      <c r="CW8" s="506"/>
      <c r="CX8" s="506"/>
      <c r="CY8" s="506"/>
      <c r="CZ8" s="506"/>
      <c r="DA8" s="507"/>
      <c r="DB8" s="505">
        <v>0.27</v>
      </c>
      <c r="DC8" s="506"/>
      <c r="DD8" s="506"/>
      <c r="DE8" s="506"/>
      <c r="DF8" s="506"/>
      <c r="DG8" s="506"/>
      <c r="DH8" s="506"/>
      <c r="DI8" s="507"/>
      <c r="DJ8" s="184"/>
      <c r="DK8" s="184"/>
      <c r="DL8" s="184"/>
      <c r="DM8" s="184"/>
      <c r="DN8" s="184"/>
      <c r="DO8" s="184"/>
    </row>
    <row r="9" spans="1:119" ht="18.75" customHeight="1" thickBot="1" x14ac:dyDescent="0.2">
      <c r="A9" s="185"/>
      <c r="B9" s="459" t="s">
        <v>111</v>
      </c>
      <c r="C9" s="460"/>
      <c r="D9" s="460"/>
      <c r="E9" s="460"/>
      <c r="F9" s="460"/>
      <c r="G9" s="460"/>
      <c r="H9" s="460"/>
      <c r="I9" s="460"/>
      <c r="J9" s="460"/>
      <c r="K9" s="508"/>
      <c r="L9" s="509" t="s">
        <v>112</v>
      </c>
      <c r="M9" s="510"/>
      <c r="N9" s="510"/>
      <c r="O9" s="510"/>
      <c r="P9" s="510"/>
      <c r="Q9" s="511"/>
      <c r="R9" s="512">
        <v>19914</v>
      </c>
      <c r="S9" s="513"/>
      <c r="T9" s="513"/>
      <c r="U9" s="513"/>
      <c r="V9" s="514"/>
      <c r="W9" s="422" t="s">
        <v>113</v>
      </c>
      <c r="X9" s="423"/>
      <c r="Y9" s="423"/>
      <c r="Z9" s="423"/>
      <c r="AA9" s="423"/>
      <c r="AB9" s="423"/>
      <c r="AC9" s="423"/>
      <c r="AD9" s="423"/>
      <c r="AE9" s="423"/>
      <c r="AF9" s="423"/>
      <c r="AG9" s="423"/>
      <c r="AH9" s="423"/>
      <c r="AI9" s="423"/>
      <c r="AJ9" s="423"/>
      <c r="AK9" s="423"/>
      <c r="AL9" s="424"/>
      <c r="AM9" s="494" t="s">
        <v>114</v>
      </c>
      <c r="AN9" s="495"/>
      <c r="AO9" s="495"/>
      <c r="AP9" s="495"/>
      <c r="AQ9" s="495"/>
      <c r="AR9" s="495"/>
      <c r="AS9" s="495"/>
      <c r="AT9" s="496"/>
      <c r="AU9" s="497" t="s">
        <v>93</v>
      </c>
      <c r="AV9" s="498"/>
      <c r="AW9" s="498"/>
      <c r="AX9" s="498"/>
      <c r="AY9" s="499" t="s">
        <v>115</v>
      </c>
      <c r="AZ9" s="500"/>
      <c r="BA9" s="500"/>
      <c r="BB9" s="500"/>
      <c r="BC9" s="500"/>
      <c r="BD9" s="500"/>
      <c r="BE9" s="500"/>
      <c r="BF9" s="500"/>
      <c r="BG9" s="500"/>
      <c r="BH9" s="500"/>
      <c r="BI9" s="500"/>
      <c r="BJ9" s="500"/>
      <c r="BK9" s="500"/>
      <c r="BL9" s="500"/>
      <c r="BM9" s="501"/>
      <c r="BN9" s="465">
        <v>-2627</v>
      </c>
      <c r="BO9" s="466"/>
      <c r="BP9" s="466"/>
      <c r="BQ9" s="466"/>
      <c r="BR9" s="466"/>
      <c r="BS9" s="466"/>
      <c r="BT9" s="466"/>
      <c r="BU9" s="467"/>
      <c r="BV9" s="465">
        <v>-2825</v>
      </c>
      <c r="BW9" s="466"/>
      <c r="BX9" s="466"/>
      <c r="BY9" s="466"/>
      <c r="BZ9" s="466"/>
      <c r="CA9" s="466"/>
      <c r="CB9" s="466"/>
      <c r="CC9" s="467"/>
      <c r="CD9" s="468" t="s">
        <v>116</v>
      </c>
      <c r="CE9" s="469"/>
      <c r="CF9" s="469"/>
      <c r="CG9" s="469"/>
      <c r="CH9" s="469"/>
      <c r="CI9" s="469"/>
      <c r="CJ9" s="469"/>
      <c r="CK9" s="469"/>
      <c r="CL9" s="469"/>
      <c r="CM9" s="469"/>
      <c r="CN9" s="469"/>
      <c r="CO9" s="469"/>
      <c r="CP9" s="469"/>
      <c r="CQ9" s="469"/>
      <c r="CR9" s="469"/>
      <c r="CS9" s="470"/>
      <c r="CT9" s="462">
        <v>20.399999999999999</v>
      </c>
      <c r="CU9" s="463"/>
      <c r="CV9" s="463"/>
      <c r="CW9" s="463"/>
      <c r="CX9" s="463"/>
      <c r="CY9" s="463"/>
      <c r="CZ9" s="463"/>
      <c r="DA9" s="464"/>
      <c r="DB9" s="462">
        <v>17.5</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117</v>
      </c>
      <c r="M10" s="495"/>
      <c r="N10" s="495"/>
      <c r="O10" s="495"/>
      <c r="P10" s="495"/>
      <c r="Q10" s="496"/>
      <c r="R10" s="516">
        <v>21787</v>
      </c>
      <c r="S10" s="517"/>
      <c r="T10" s="517"/>
      <c r="U10" s="517"/>
      <c r="V10" s="518"/>
      <c r="W10" s="453"/>
      <c r="X10" s="454"/>
      <c r="Y10" s="454"/>
      <c r="Z10" s="454"/>
      <c r="AA10" s="454"/>
      <c r="AB10" s="454"/>
      <c r="AC10" s="454"/>
      <c r="AD10" s="454"/>
      <c r="AE10" s="454"/>
      <c r="AF10" s="454"/>
      <c r="AG10" s="454"/>
      <c r="AH10" s="454"/>
      <c r="AI10" s="454"/>
      <c r="AJ10" s="454"/>
      <c r="AK10" s="454"/>
      <c r="AL10" s="457"/>
      <c r="AM10" s="494" t="s">
        <v>118</v>
      </c>
      <c r="AN10" s="495"/>
      <c r="AO10" s="495"/>
      <c r="AP10" s="495"/>
      <c r="AQ10" s="495"/>
      <c r="AR10" s="495"/>
      <c r="AS10" s="495"/>
      <c r="AT10" s="496"/>
      <c r="AU10" s="497" t="s">
        <v>119</v>
      </c>
      <c r="AV10" s="498"/>
      <c r="AW10" s="498"/>
      <c r="AX10" s="498"/>
      <c r="AY10" s="499" t="s">
        <v>120</v>
      </c>
      <c r="AZ10" s="500"/>
      <c r="BA10" s="500"/>
      <c r="BB10" s="500"/>
      <c r="BC10" s="500"/>
      <c r="BD10" s="500"/>
      <c r="BE10" s="500"/>
      <c r="BF10" s="500"/>
      <c r="BG10" s="500"/>
      <c r="BH10" s="500"/>
      <c r="BI10" s="500"/>
      <c r="BJ10" s="500"/>
      <c r="BK10" s="500"/>
      <c r="BL10" s="500"/>
      <c r="BM10" s="501"/>
      <c r="BN10" s="465">
        <v>14445</v>
      </c>
      <c r="BO10" s="466"/>
      <c r="BP10" s="466"/>
      <c r="BQ10" s="466"/>
      <c r="BR10" s="466"/>
      <c r="BS10" s="466"/>
      <c r="BT10" s="466"/>
      <c r="BU10" s="467"/>
      <c r="BV10" s="465">
        <v>3114</v>
      </c>
      <c r="BW10" s="466"/>
      <c r="BX10" s="466"/>
      <c r="BY10" s="466"/>
      <c r="BZ10" s="466"/>
      <c r="CA10" s="466"/>
      <c r="CB10" s="466"/>
      <c r="CC10" s="467"/>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122</v>
      </c>
      <c r="M11" s="520"/>
      <c r="N11" s="520"/>
      <c r="O11" s="520"/>
      <c r="P11" s="520"/>
      <c r="Q11" s="521"/>
      <c r="R11" s="522" t="s">
        <v>123</v>
      </c>
      <c r="S11" s="523"/>
      <c r="T11" s="523"/>
      <c r="U11" s="523"/>
      <c r="V11" s="524"/>
      <c r="W11" s="453"/>
      <c r="X11" s="454"/>
      <c r="Y11" s="454"/>
      <c r="Z11" s="454"/>
      <c r="AA11" s="454"/>
      <c r="AB11" s="454"/>
      <c r="AC11" s="454"/>
      <c r="AD11" s="454"/>
      <c r="AE11" s="454"/>
      <c r="AF11" s="454"/>
      <c r="AG11" s="454"/>
      <c r="AH11" s="454"/>
      <c r="AI11" s="454"/>
      <c r="AJ11" s="454"/>
      <c r="AK11" s="454"/>
      <c r="AL11" s="457"/>
      <c r="AM11" s="494" t="s">
        <v>124</v>
      </c>
      <c r="AN11" s="495"/>
      <c r="AO11" s="495"/>
      <c r="AP11" s="495"/>
      <c r="AQ11" s="495"/>
      <c r="AR11" s="495"/>
      <c r="AS11" s="495"/>
      <c r="AT11" s="496"/>
      <c r="AU11" s="497" t="s">
        <v>125</v>
      </c>
      <c r="AV11" s="498"/>
      <c r="AW11" s="498"/>
      <c r="AX11" s="498"/>
      <c r="AY11" s="499" t="s">
        <v>126</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128</v>
      </c>
      <c r="DC11" s="506"/>
      <c r="DD11" s="506"/>
      <c r="DE11" s="506"/>
      <c r="DF11" s="506"/>
      <c r="DG11" s="506"/>
      <c r="DH11" s="506"/>
      <c r="DI11" s="507"/>
      <c r="DJ11" s="184"/>
      <c r="DK11" s="184"/>
      <c r="DL11" s="184"/>
      <c r="DM11" s="184"/>
      <c r="DN11" s="184"/>
      <c r="DO11" s="184"/>
    </row>
    <row r="12" spans="1:119" ht="18.75" customHeight="1" x14ac:dyDescent="0.15">
      <c r="A12" s="185"/>
      <c r="B12" s="525" t="s">
        <v>129</v>
      </c>
      <c r="C12" s="526"/>
      <c r="D12" s="526"/>
      <c r="E12" s="526"/>
      <c r="F12" s="526"/>
      <c r="G12" s="526"/>
      <c r="H12" s="526"/>
      <c r="I12" s="526"/>
      <c r="J12" s="526"/>
      <c r="K12" s="527"/>
      <c r="L12" s="534" t="s">
        <v>130</v>
      </c>
      <c r="M12" s="535"/>
      <c r="N12" s="535"/>
      <c r="O12" s="535"/>
      <c r="P12" s="535"/>
      <c r="Q12" s="536"/>
      <c r="R12" s="537">
        <v>18562</v>
      </c>
      <c r="S12" s="538"/>
      <c r="T12" s="538"/>
      <c r="U12" s="538"/>
      <c r="V12" s="539"/>
      <c r="W12" s="540" t="s">
        <v>1</v>
      </c>
      <c r="X12" s="498"/>
      <c r="Y12" s="498"/>
      <c r="Z12" s="498"/>
      <c r="AA12" s="498"/>
      <c r="AB12" s="541"/>
      <c r="AC12" s="542" t="s">
        <v>131</v>
      </c>
      <c r="AD12" s="543"/>
      <c r="AE12" s="543"/>
      <c r="AF12" s="543"/>
      <c r="AG12" s="544"/>
      <c r="AH12" s="542" t="s">
        <v>132</v>
      </c>
      <c r="AI12" s="543"/>
      <c r="AJ12" s="543"/>
      <c r="AK12" s="543"/>
      <c r="AL12" s="545"/>
      <c r="AM12" s="494" t="s">
        <v>133</v>
      </c>
      <c r="AN12" s="495"/>
      <c r="AO12" s="495"/>
      <c r="AP12" s="495"/>
      <c r="AQ12" s="495"/>
      <c r="AR12" s="495"/>
      <c r="AS12" s="495"/>
      <c r="AT12" s="496"/>
      <c r="AU12" s="497" t="s">
        <v>134</v>
      </c>
      <c r="AV12" s="498"/>
      <c r="AW12" s="498"/>
      <c r="AX12" s="498"/>
      <c r="AY12" s="499" t="s">
        <v>135</v>
      </c>
      <c r="AZ12" s="500"/>
      <c r="BA12" s="500"/>
      <c r="BB12" s="500"/>
      <c r="BC12" s="500"/>
      <c r="BD12" s="500"/>
      <c r="BE12" s="500"/>
      <c r="BF12" s="500"/>
      <c r="BG12" s="500"/>
      <c r="BH12" s="500"/>
      <c r="BI12" s="500"/>
      <c r="BJ12" s="500"/>
      <c r="BK12" s="500"/>
      <c r="BL12" s="500"/>
      <c r="BM12" s="501"/>
      <c r="BN12" s="465">
        <v>150000</v>
      </c>
      <c r="BO12" s="466"/>
      <c r="BP12" s="466"/>
      <c r="BQ12" s="466"/>
      <c r="BR12" s="466"/>
      <c r="BS12" s="466"/>
      <c r="BT12" s="466"/>
      <c r="BU12" s="467"/>
      <c r="BV12" s="465">
        <v>300000</v>
      </c>
      <c r="BW12" s="466"/>
      <c r="BX12" s="466"/>
      <c r="BY12" s="466"/>
      <c r="BZ12" s="466"/>
      <c r="CA12" s="466"/>
      <c r="CB12" s="466"/>
      <c r="CC12" s="467"/>
      <c r="CD12" s="468" t="s">
        <v>136</v>
      </c>
      <c r="CE12" s="469"/>
      <c r="CF12" s="469"/>
      <c r="CG12" s="469"/>
      <c r="CH12" s="469"/>
      <c r="CI12" s="469"/>
      <c r="CJ12" s="469"/>
      <c r="CK12" s="469"/>
      <c r="CL12" s="469"/>
      <c r="CM12" s="469"/>
      <c r="CN12" s="469"/>
      <c r="CO12" s="469"/>
      <c r="CP12" s="469"/>
      <c r="CQ12" s="469"/>
      <c r="CR12" s="469"/>
      <c r="CS12" s="470"/>
      <c r="CT12" s="505" t="s">
        <v>137</v>
      </c>
      <c r="CU12" s="506"/>
      <c r="CV12" s="506"/>
      <c r="CW12" s="506"/>
      <c r="CX12" s="506"/>
      <c r="CY12" s="506"/>
      <c r="CZ12" s="506"/>
      <c r="DA12" s="507"/>
      <c r="DB12" s="505" t="s">
        <v>137</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138</v>
      </c>
      <c r="N13" s="557"/>
      <c r="O13" s="557"/>
      <c r="P13" s="557"/>
      <c r="Q13" s="558"/>
      <c r="R13" s="549">
        <v>18481</v>
      </c>
      <c r="S13" s="550"/>
      <c r="T13" s="550"/>
      <c r="U13" s="550"/>
      <c r="V13" s="551"/>
      <c r="W13" s="481" t="s">
        <v>139</v>
      </c>
      <c r="X13" s="482"/>
      <c r="Y13" s="482"/>
      <c r="Z13" s="482"/>
      <c r="AA13" s="482"/>
      <c r="AB13" s="472"/>
      <c r="AC13" s="516">
        <v>1730</v>
      </c>
      <c r="AD13" s="517"/>
      <c r="AE13" s="517"/>
      <c r="AF13" s="517"/>
      <c r="AG13" s="559"/>
      <c r="AH13" s="516">
        <v>2013</v>
      </c>
      <c r="AI13" s="517"/>
      <c r="AJ13" s="517"/>
      <c r="AK13" s="517"/>
      <c r="AL13" s="518"/>
      <c r="AM13" s="494" t="s">
        <v>140</v>
      </c>
      <c r="AN13" s="495"/>
      <c r="AO13" s="495"/>
      <c r="AP13" s="495"/>
      <c r="AQ13" s="495"/>
      <c r="AR13" s="495"/>
      <c r="AS13" s="495"/>
      <c r="AT13" s="496"/>
      <c r="AU13" s="497" t="s">
        <v>134</v>
      </c>
      <c r="AV13" s="498"/>
      <c r="AW13" s="498"/>
      <c r="AX13" s="498"/>
      <c r="AY13" s="499" t="s">
        <v>141</v>
      </c>
      <c r="AZ13" s="500"/>
      <c r="BA13" s="500"/>
      <c r="BB13" s="500"/>
      <c r="BC13" s="500"/>
      <c r="BD13" s="500"/>
      <c r="BE13" s="500"/>
      <c r="BF13" s="500"/>
      <c r="BG13" s="500"/>
      <c r="BH13" s="500"/>
      <c r="BI13" s="500"/>
      <c r="BJ13" s="500"/>
      <c r="BK13" s="500"/>
      <c r="BL13" s="500"/>
      <c r="BM13" s="501"/>
      <c r="BN13" s="465">
        <v>-138182</v>
      </c>
      <c r="BO13" s="466"/>
      <c r="BP13" s="466"/>
      <c r="BQ13" s="466"/>
      <c r="BR13" s="466"/>
      <c r="BS13" s="466"/>
      <c r="BT13" s="466"/>
      <c r="BU13" s="467"/>
      <c r="BV13" s="465">
        <v>-299711</v>
      </c>
      <c r="BW13" s="466"/>
      <c r="BX13" s="466"/>
      <c r="BY13" s="466"/>
      <c r="BZ13" s="466"/>
      <c r="CA13" s="466"/>
      <c r="CB13" s="466"/>
      <c r="CC13" s="467"/>
      <c r="CD13" s="468" t="s">
        <v>142</v>
      </c>
      <c r="CE13" s="469"/>
      <c r="CF13" s="469"/>
      <c r="CG13" s="469"/>
      <c r="CH13" s="469"/>
      <c r="CI13" s="469"/>
      <c r="CJ13" s="469"/>
      <c r="CK13" s="469"/>
      <c r="CL13" s="469"/>
      <c r="CM13" s="469"/>
      <c r="CN13" s="469"/>
      <c r="CO13" s="469"/>
      <c r="CP13" s="469"/>
      <c r="CQ13" s="469"/>
      <c r="CR13" s="469"/>
      <c r="CS13" s="470"/>
      <c r="CT13" s="462">
        <v>13.3</v>
      </c>
      <c r="CU13" s="463"/>
      <c r="CV13" s="463"/>
      <c r="CW13" s="463"/>
      <c r="CX13" s="463"/>
      <c r="CY13" s="463"/>
      <c r="CZ13" s="463"/>
      <c r="DA13" s="464"/>
      <c r="DB13" s="462">
        <v>13.1</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143</v>
      </c>
      <c r="M14" s="547"/>
      <c r="N14" s="547"/>
      <c r="O14" s="547"/>
      <c r="P14" s="547"/>
      <c r="Q14" s="548"/>
      <c r="R14" s="549">
        <v>18965</v>
      </c>
      <c r="S14" s="550"/>
      <c r="T14" s="550"/>
      <c r="U14" s="550"/>
      <c r="V14" s="551"/>
      <c r="W14" s="455"/>
      <c r="X14" s="456"/>
      <c r="Y14" s="456"/>
      <c r="Z14" s="456"/>
      <c r="AA14" s="456"/>
      <c r="AB14" s="445"/>
      <c r="AC14" s="552">
        <v>18.8</v>
      </c>
      <c r="AD14" s="553"/>
      <c r="AE14" s="553"/>
      <c r="AF14" s="553"/>
      <c r="AG14" s="554"/>
      <c r="AH14" s="552">
        <v>19.8</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144</v>
      </c>
      <c r="CE14" s="561"/>
      <c r="CF14" s="561"/>
      <c r="CG14" s="561"/>
      <c r="CH14" s="561"/>
      <c r="CI14" s="561"/>
      <c r="CJ14" s="561"/>
      <c r="CK14" s="561"/>
      <c r="CL14" s="561"/>
      <c r="CM14" s="561"/>
      <c r="CN14" s="561"/>
      <c r="CO14" s="561"/>
      <c r="CP14" s="561"/>
      <c r="CQ14" s="561"/>
      <c r="CR14" s="561"/>
      <c r="CS14" s="562"/>
      <c r="CT14" s="563">
        <v>148.1</v>
      </c>
      <c r="CU14" s="564"/>
      <c r="CV14" s="564"/>
      <c r="CW14" s="564"/>
      <c r="CX14" s="564"/>
      <c r="CY14" s="564"/>
      <c r="CZ14" s="564"/>
      <c r="DA14" s="565"/>
      <c r="DB14" s="563">
        <v>143</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138</v>
      </c>
      <c r="N15" s="557"/>
      <c r="O15" s="557"/>
      <c r="P15" s="557"/>
      <c r="Q15" s="558"/>
      <c r="R15" s="549">
        <v>18886</v>
      </c>
      <c r="S15" s="550"/>
      <c r="T15" s="550"/>
      <c r="U15" s="550"/>
      <c r="V15" s="551"/>
      <c r="W15" s="481" t="s">
        <v>145</v>
      </c>
      <c r="X15" s="482"/>
      <c r="Y15" s="482"/>
      <c r="Z15" s="482"/>
      <c r="AA15" s="482"/>
      <c r="AB15" s="472"/>
      <c r="AC15" s="516">
        <v>1655</v>
      </c>
      <c r="AD15" s="517"/>
      <c r="AE15" s="517"/>
      <c r="AF15" s="517"/>
      <c r="AG15" s="559"/>
      <c r="AH15" s="516">
        <v>1765</v>
      </c>
      <c r="AI15" s="517"/>
      <c r="AJ15" s="517"/>
      <c r="AK15" s="517"/>
      <c r="AL15" s="518"/>
      <c r="AM15" s="494"/>
      <c r="AN15" s="495"/>
      <c r="AO15" s="495"/>
      <c r="AP15" s="495"/>
      <c r="AQ15" s="495"/>
      <c r="AR15" s="495"/>
      <c r="AS15" s="495"/>
      <c r="AT15" s="496"/>
      <c r="AU15" s="497"/>
      <c r="AV15" s="498"/>
      <c r="AW15" s="498"/>
      <c r="AX15" s="498"/>
      <c r="AY15" s="425" t="s">
        <v>146</v>
      </c>
      <c r="AZ15" s="426"/>
      <c r="BA15" s="426"/>
      <c r="BB15" s="426"/>
      <c r="BC15" s="426"/>
      <c r="BD15" s="426"/>
      <c r="BE15" s="426"/>
      <c r="BF15" s="426"/>
      <c r="BG15" s="426"/>
      <c r="BH15" s="426"/>
      <c r="BI15" s="426"/>
      <c r="BJ15" s="426"/>
      <c r="BK15" s="426"/>
      <c r="BL15" s="426"/>
      <c r="BM15" s="427"/>
      <c r="BN15" s="428">
        <v>2278326</v>
      </c>
      <c r="BO15" s="429"/>
      <c r="BP15" s="429"/>
      <c r="BQ15" s="429"/>
      <c r="BR15" s="429"/>
      <c r="BS15" s="429"/>
      <c r="BT15" s="429"/>
      <c r="BU15" s="430"/>
      <c r="BV15" s="428">
        <v>2238500</v>
      </c>
      <c r="BW15" s="429"/>
      <c r="BX15" s="429"/>
      <c r="BY15" s="429"/>
      <c r="BZ15" s="429"/>
      <c r="CA15" s="429"/>
      <c r="CB15" s="429"/>
      <c r="CC15" s="430"/>
      <c r="CD15" s="566" t="s">
        <v>147</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148</v>
      </c>
      <c r="M16" s="577"/>
      <c r="N16" s="577"/>
      <c r="O16" s="577"/>
      <c r="P16" s="577"/>
      <c r="Q16" s="578"/>
      <c r="R16" s="569" t="s">
        <v>149</v>
      </c>
      <c r="S16" s="570"/>
      <c r="T16" s="570"/>
      <c r="U16" s="570"/>
      <c r="V16" s="571"/>
      <c r="W16" s="455"/>
      <c r="X16" s="456"/>
      <c r="Y16" s="456"/>
      <c r="Z16" s="456"/>
      <c r="AA16" s="456"/>
      <c r="AB16" s="445"/>
      <c r="AC16" s="552">
        <v>18</v>
      </c>
      <c r="AD16" s="553"/>
      <c r="AE16" s="553"/>
      <c r="AF16" s="553"/>
      <c r="AG16" s="554"/>
      <c r="AH16" s="552">
        <v>17.3</v>
      </c>
      <c r="AI16" s="553"/>
      <c r="AJ16" s="553"/>
      <c r="AK16" s="553"/>
      <c r="AL16" s="555"/>
      <c r="AM16" s="494"/>
      <c r="AN16" s="495"/>
      <c r="AO16" s="495"/>
      <c r="AP16" s="495"/>
      <c r="AQ16" s="495"/>
      <c r="AR16" s="495"/>
      <c r="AS16" s="495"/>
      <c r="AT16" s="496"/>
      <c r="AU16" s="497"/>
      <c r="AV16" s="498"/>
      <c r="AW16" s="498"/>
      <c r="AX16" s="498"/>
      <c r="AY16" s="499" t="s">
        <v>150</v>
      </c>
      <c r="AZ16" s="500"/>
      <c r="BA16" s="500"/>
      <c r="BB16" s="500"/>
      <c r="BC16" s="500"/>
      <c r="BD16" s="500"/>
      <c r="BE16" s="500"/>
      <c r="BF16" s="500"/>
      <c r="BG16" s="500"/>
      <c r="BH16" s="500"/>
      <c r="BI16" s="500"/>
      <c r="BJ16" s="500"/>
      <c r="BK16" s="500"/>
      <c r="BL16" s="500"/>
      <c r="BM16" s="501"/>
      <c r="BN16" s="465">
        <v>8603549</v>
      </c>
      <c r="BO16" s="466"/>
      <c r="BP16" s="466"/>
      <c r="BQ16" s="466"/>
      <c r="BR16" s="466"/>
      <c r="BS16" s="466"/>
      <c r="BT16" s="466"/>
      <c r="BU16" s="467"/>
      <c r="BV16" s="465">
        <v>8313006</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151</v>
      </c>
      <c r="N17" s="573"/>
      <c r="O17" s="573"/>
      <c r="P17" s="573"/>
      <c r="Q17" s="574"/>
      <c r="R17" s="569" t="s">
        <v>149</v>
      </c>
      <c r="S17" s="570"/>
      <c r="T17" s="570"/>
      <c r="U17" s="570"/>
      <c r="V17" s="571"/>
      <c r="W17" s="481" t="s">
        <v>152</v>
      </c>
      <c r="X17" s="482"/>
      <c r="Y17" s="482"/>
      <c r="Z17" s="482"/>
      <c r="AA17" s="482"/>
      <c r="AB17" s="472"/>
      <c r="AC17" s="516">
        <v>5805</v>
      </c>
      <c r="AD17" s="517"/>
      <c r="AE17" s="517"/>
      <c r="AF17" s="517"/>
      <c r="AG17" s="559"/>
      <c r="AH17" s="516">
        <v>6401</v>
      </c>
      <c r="AI17" s="517"/>
      <c r="AJ17" s="517"/>
      <c r="AK17" s="517"/>
      <c r="AL17" s="518"/>
      <c r="AM17" s="494"/>
      <c r="AN17" s="495"/>
      <c r="AO17" s="495"/>
      <c r="AP17" s="495"/>
      <c r="AQ17" s="495"/>
      <c r="AR17" s="495"/>
      <c r="AS17" s="495"/>
      <c r="AT17" s="496"/>
      <c r="AU17" s="497"/>
      <c r="AV17" s="498"/>
      <c r="AW17" s="498"/>
      <c r="AX17" s="498"/>
      <c r="AY17" s="499" t="s">
        <v>153</v>
      </c>
      <c r="AZ17" s="500"/>
      <c r="BA17" s="500"/>
      <c r="BB17" s="500"/>
      <c r="BC17" s="500"/>
      <c r="BD17" s="500"/>
      <c r="BE17" s="500"/>
      <c r="BF17" s="500"/>
      <c r="BG17" s="500"/>
      <c r="BH17" s="500"/>
      <c r="BI17" s="500"/>
      <c r="BJ17" s="500"/>
      <c r="BK17" s="500"/>
      <c r="BL17" s="500"/>
      <c r="BM17" s="501"/>
      <c r="BN17" s="465">
        <v>2857173</v>
      </c>
      <c r="BO17" s="466"/>
      <c r="BP17" s="466"/>
      <c r="BQ17" s="466"/>
      <c r="BR17" s="466"/>
      <c r="BS17" s="466"/>
      <c r="BT17" s="466"/>
      <c r="BU17" s="467"/>
      <c r="BV17" s="465">
        <v>2797691</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154</v>
      </c>
      <c r="C18" s="508"/>
      <c r="D18" s="508"/>
      <c r="E18" s="580"/>
      <c r="F18" s="580"/>
      <c r="G18" s="580"/>
      <c r="H18" s="580"/>
      <c r="I18" s="580"/>
      <c r="J18" s="580"/>
      <c r="K18" s="580"/>
      <c r="L18" s="581">
        <v>1119.22</v>
      </c>
      <c r="M18" s="581"/>
      <c r="N18" s="581"/>
      <c r="O18" s="581"/>
      <c r="P18" s="581"/>
      <c r="Q18" s="581"/>
      <c r="R18" s="582"/>
      <c r="S18" s="582"/>
      <c r="T18" s="582"/>
      <c r="U18" s="582"/>
      <c r="V18" s="583"/>
      <c r="W18" s="483"/>
      <c r="X18" s="484"/>
      <c r="Y18" s="484"/>
      <c r="Z18" s="484"/>
      <c r="AA18" s="484"/>
      <c r="AB18" s="475"/>
      <c r="AC18" s="584">
        <v>63.2</v>
      </c>
      <c r="AD18" s="585"/>
      <c r="AE18" s="585"/>
      <c r="AF18" s="585"/>
      <c r="AG18" s="586"/>
      <c r="AH18" s="584">
        <v>62.9</v>
      </c>
      <c r="AI18" s="585"/>
      <c r="AJ18" s="585"/>
      <c r="AK18" s="585"/>
      <c r="AL18" s="587"/>
      <c r="AM18" s="494"/>
      <c r="AN18" s="495"/>
      <c r="AO18" s="495"/>
      <c r="AP18" s="495"/>
      <c r="AQ18" s="495"/>
      <c r="AR18" s="495"/>
      <c r="AS18" s="495"/>
      <c r="AT18" s="496"/>
      <c r="AU18" s="497"/>
      <c r="AV18" s="498"/>
      <c r="AW18" s="498"/>
      <c r="AX18" s="498"/>
      <c r="AY18" s="499" t="s">
        <v>155</v>
      </c>
      <c r="AZ18" s="500"/>
      <c r="BA18" s="500"/>
      <c r="BB18" s="500"/>
      <c r="BC18" s="500"/>
      <c r="BD18" s="500"/>
      <c r="BE18" s="500"/>
      <c r="BF18" s="500"/>
      <c r="BG18" s="500"/>
      <c r="BH18" s="500"/>
      <c r="BI18" s="500"/>
      <c r="BJ18" s="500"/>
      <c r="BK18" s="500"/>
      <c r="BL18" s="500"/>
      <c r="BM18" s="501"/>
      <c r="BN18" s="465">
        <v>9562310</v>
      </c>
      <c r="BO18" s="466"/>
      <c r="BP18" s="466"/>
      <c r="BQ18" s="466"/>
      <c r="BR18" s="466"/>
      <c r="BS18" s="466"/>
      <c r="BT18" s="466"/>
      <c r="BU18" s="467"/>
      <c r="BV18" s="465">
        <v>9411908</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156</v>
      </c>
      <c r="C19" s="508"/>
      <c r="D19" s="508"/>
      <c r="E19" s="580"/>
      <c r="F19" s="580"/>
      <c r="G19" s="580"/>
      <c r="H19" s="580"/>
      <c r="I19" s="580"/>
      <c r="J19" s="580"/>
      <c r="K19" s="580"/>
      <c r="L19" s="588">
        <v>18</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157</v>
      </c>
      <c r="AZ19" s="500"/>
      <c r="BA19" s="500"/>
      <c r="BB19" s="500"/>
      <c r="BC19" s="500"/>
      <c r="BD19" s="500"/>
      <c r="BE19" s="500"/>
      <c r="BF19" s="500"/>
      <c r="BG19" s="500"/>
      <c r="BH19" s="500"/>
      <c r="BI19" s="500"/>
      <c r="BJ19" s="500"/>
      <c r="BK19" s="500"/>
      <c r="BL19" s="500"/>
      <c r="BM19" s="501"/>
      <c r="BN19" s="465">
        <v>10922478</v>
      </c>
      <c r="BO19" s="466"/>
      <c r="BP19" s="466"/>
      <c r="BQ19" s="466"/>
      <c r="BR19" s="466"/>
      <c r="BS19" s="466"/>
      <c r="BT19" s="466"/>
      <c r="BU19" s="467"/>
      <c r="BV19" s="465">
        <v>11177440</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158</v>
      </c>
      <c r="C20" s="508"/>
      <c r="D20" s="508"/>
      <c r="E20" s="580"/>
      <c r="F20" s="580"/>
      <c r="G20" s="580"/>
      <c r="H20" s="580"/>
      <c r="I20" s="580"/>
      <c r="J20" s="580"/>
      <c r="K20" s="580"/>
      <c r="L20" s="588">
        <v>8650</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159</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160</v>
      </c>
      <c r="C22" s="603"/>
      <c r="D22" s="604"/>
      <c r="E22" s="477" t="s">
        <v>1</v>
      </c>
      <c r="F22" s="482"/>
      <c r="G22" s="482"/>
      <c r="H22" s="482"/>
      <c r="I22" s="482"/>
      <c r="J22" s="482"/>
      <c r="K22" s="472"/>
      <c r="L22" s="477" t="s">
        <v>161</v>
      </c>
      <c r="M22" s="482"/>
      <c r="N22" s="482"/>
      <c r="O22" s="482"/>
      <c r="P22" s="472"/>
      <c r="Q22" s="611" t="s">
        <v>162</v>
      </c>
      <c r="R22" s="612"/>
      <c r="S22" s="612"/>
      <c r="T22" s="612"/>
      <c r="U22" s="612"/>
      <c r="V22" s="613"/>
      <c r="W22" s="617" t="s">
        <v>163</v>
      </c>
      <c r="X22" s="603"/>
      <c r="Y22" s="604"/>
      <c r="Z22" s="477" t="s">
        <v>1</v>
      </c>
      <c r="AA22" s="482"/>
      <c r="AB22" s="482"/>
      <c r="AC22" s="482"/>
      <c r="AD22" s="482"/>
      <c r="AE22" s="482"/>
      <c r="AF22" s="482"/>
      <c r="AG22" s="472"/>
      <c r="AH22" s="630" t="s">
        <v>164</v>
      </c>
      <c r="AI22" s="482"/>
      <c r="AJ22" s="482"/>
      <c r="AK22" s="482"/>
      <c r="AL22" s="472"/>
      <c r="AM22" s="630" t="s">
        <v>165</v>
      </c>
      <c r="AN22" s="631"/>
      <c r="AO22" s="631"/>
      <c r="AP22" s="631"/>
      <c r="AQ22" s="631"/>
      <c r="AR22" s="632"/>
      <c r="AS22" s="611" t="s">
        <v>162</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166</v>
      </c>
      <c r="AZ23" s="426"/>
      <c r="BA23" s="426"/>
      <c r="BB23" s="426"/>
      <c r="BC23" s="426"/>
      <c r="BD23" s="426"/>
      <c r="BE23" s="426"/>
      <c r="BF23" s="426"/>
      <c r="BG23" s="426"/>
      <c r="BH23" s="426"/>
      <c r="BI23" s="426"/>
      <c r="BJ23" s="426"/>
      <c r="BK23" s="426"/>
      <c r="BL23" s="426"/>
      <c r="BM23" s="427"/>
      <c r="BN23" s="465">
        <v>28555389</v>
      </c>
      <c r="BO23" s="466"/>
      <c r="BP23" s="466"/>
      <c r="BQ23" s="466"/>
      <c r="BR23" s="466"/>
      <c r="BS23" s="466"/>
      <c r="BT23" s="466"/>
      <c r="BU23" s="467"/>
      <c r="BV23" s="465">
        <v>27566568</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167</v>
      </c>
      <c r="F24" s="495"/>
      <c r="G24" s="495"/>
      <c r="H24" s="495"/>
      <c r="I24" s="495"/>
      <c r="J24" s="495"/>
      <c r="K24" s="496"/>
      <c r="L24" s="516">
        <v>1</v>
      </c>
      <c r="M24" s="517"/>
      <c r="N24" s="517"/>
      <c r="O24" s="517"/>
      <c r="P24" s="559"/>
      <c r="Q24" s="516">
        <v>8360</v>
      </c>
      <c r="R24" s="517"/>
      <c r="S24" s="517"/>
      <c r="T24" s="517"/>
      <c r="U24" s="517"/>
      <c r="V24" s="559"/>
      <c r="W24" s="618"/>
      <c r="X24" s="606"/>
      <c r="Y24" s="607"/>
      <c r="Z24" s="515" t="s">
        <v>168</v>
      </c>
      <c r="AA24" s="495"/>
      <c r="AB24" s="495"/>
      <c r="AC24" s="495"/>
      <c r="AD24" s="495"/>
      <c r="AE24" s="495"/>
      <c r="AF24" s="495"/>
      <c r="AG24" s="496"/>
      <c r="AH24" s="516">
        <v>281</v>
      </c>
      <c r="AI24" s="517"/>
      <c r="AJ24" s="517"/>
      <c r="AK24" s="517"/>
      <c r="AL24" s="559"/>
      <c r="AM24" s="516">
        <v>830636</v>
      </c>
      <c r="AN24" s="517"/>
      <c r="AO24" s="517"/>
      <c r="AP24" s="517"/>
      <c r="AQ24" s="517"/>
      <c r="AR24" s="559"/>
      <c r="AS24" s="516">
        <v>2956</v>
      </c>
      <c r="AT24" s="517"/>
      <c r="AU24" s="517"/>
      <c r="AV24" s="517"/>
      <c r="AW24" s="517"/>
      <c r="AX24" s="518"/>
      <c r="AY24" s="638" t="s">
        <v>169</v>
      </c>
      <c r="AZ24" s="639"/>
      <c r="BA24" s="639"/>
      <c r="BB24" s="639"/>
      <c r="BC24" s="639"/>
      <c r="BD24" s="639"/>
      <c r="BE24" s="639"/>
      <c r="BF24" s="639"/>
      <c r="BG24" s="639"/>
      <c r="BH24" s="639"/>
      <c r="BI24" s="639"/>
      <c r="BJ24" s="639"/>
      <c r="BK24" s="639"/>
      <c r="BL24" s="639"/>
      <c r="BM24" s="640"/>
      <c r="BN24" s="465">
        <v>24152916</v>
      </c>
      <c r="BO24" s="466"/>
      <c r="BP24" s="466"/>
      <c r="BQ24" s="466"/>
      <c r="BR24" s="466"/>
      <c r="BS24" s="466"/>
      <c r="BT24" s="466"/>
      <c r="BU24" s="467"/>
      <c r="BV24" s="465">
        <v>22607732</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170</v>
      </c>
      <c r="F25" s="495"/>
      <c r="G25" s="495"/>
      <c r="H25" s="495"/>
      <c r="I25" s="495"/>
      <c r="J25" s="495"/>
      <c r="K25" s="496"/>
      <c r="L25" s="516">
        <v>2</v>
      </c>
      <c r="M25" s="517"/>
      <c r="N25" s="517"/>
      <c r="O25" s="517"/>
      <c r="P25" s="559"/>
      <c r="Q25" s="516">
        <v>6793</v>
      </c>
      <c r="R25" s="517"/>
      <c r="S25" s="517"/>
      <c r="T25" s="517"/>
      <c r="U25" s="517"/>
      <c r="V25" s="559"/>
      <c r="W25" s="618"/>
      <c r="X25" s="606"/>
      <c r="Y25" s="607"/>
      <c r="Z25" s="515" t="s">
        <v>171</v>
      </c>
      <c r="AA25" s="495"/>
      <c r="AB25" s="495"/>
      <c r="AC25" s="495"/>
      <c r="AD25" s="495"/>
      <c r="AE25" s="495"/>
      <c r="AF25" s="495"/>
      <c r="AG25" s="496"/>
      <c r="AH25" s="516" t="s">
        <v>128</v>
      </c>
      <c r="AI25" s="517"/>
      <c r="AJ25" s="517"/>
      <c r="AK25" s="517"/>
      <c r="AL25" s="559"/>
      <c r="AM25" s="516" t="s">
        <v>128</v>
      </c>
      <c r="AN25" s="517"/>
      <c r="AO25" s="517"/>
      <c r="AP25" s="517"/>
      <c r="AQ25" s="517"/>
      <c r="AR25" s="559"/>
      <c r="AS25" s="516" t="s">
        <v>137</v>
      </c>
      <c r="AT25" s="517"/>
      <c r="AU25" s="517"/>
      <c r="AV25" s="517"/>
      <c r="AW25" s="517"/>
      <c r="AX25" s="518"/>
      <c r="AY25" s="425" t="s">
        <v>172</v>
      </c>
      <c r="AZ25" s="426"/>
      <c r="BA25" s="426"/>
      <c r="BB25" s="426"/>
      <c r="BC25" s="426"/>
      <c r="BD25" s="426"/>
      <c r="BE25" s="426"/>
      <c r="BF25" s="426"/>
      <c r="BG25" s="426"/>
      <c r="BH25" s="426"/>
      <c r="BI25" s="426"/>
      <c r="BJ25" s="426"/>
      <c r="BK25" s="426"/>
      <c r="BL25" s="426"/>
      <c r="BM25" s="427"/>
      <c r="BN25" s="428">
        <v>849422</v>
      </c>
      <c r="BO25" s="429"/>
      <c r="BP25" s="429"/>
      <c r="BQ25" s="429"/>
      <c r="BR25" s="429"/>
      <c r="BS25" s="429"/>
      <c r="BT25" s="429"/>
      <c r="BU25" s="430"/>
      <c r="BV25" s="428">
        <v>944653</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173</v>
      </c>
      <c r="F26" s="495"/>
      <c r="G26" s="495"/>
      <c r="H26" s="495"/>
      <c r="I26" s="495"/>
      <c r="J26" s="495"/>
      <c r="K26" s="496"/>
      <c r="L26" s="516">
        <v>1</v>
      </c>
      <c r="M26" s="517"/>
      <c r="N26" s="517"/>
      <c r="O26" s="517"/>
      <c r="P26" s="559"/>
      <c r="Q26" s="516">
        <v>5890</v>
      </c>
      <c r="R26" s="517"/>
      <c r="S26" s="517"/>
      <c r="T26" s="517"/>
      <c r="U26" s="517"/>
      <c r="V26" s="559"/>
      <c r="W26" s="618"/>
      <c r="X26" s="606"/>
      <c r="Y26" s="607"/>
      <c r="Z26" s="515" t="s">
        <v>174</v>
      </c>
      <c r="AA26" s="628"/>
      <c r="AB26" s="628"/>
      <c r="AC26" s="628"/>
      <c r="AD26" s="628"/>
      <c r="AE26" s="628"/>
      <c r="AF26" s="628"/>
      <c r="AG26" s="629"/>
      <c r="AH26" s="516">
        <v>1</v>
      </c>
      <c r="AI26" s="517"/>
      <c r="AJ26" s="517"/>
      <c r="AK26" s="517"/>
      <c r="AL26" s="559"/>
      <c r="AM26" s="516" t="s">
        <v>175</v>
      </c>
      <c r="AN26" s="517"/>
      <c r="AO26" s="517"/>
      <c r="AP26" s="517"/>
      <c r="AQ26" s="517"/>
      <c r="AR26" s="559"/>
      <c r="AS26" s="516" t="s">
        <v>176</v>
      </c>
      <c r="AT26" s="517"/>
      <c r="AU26" s="517"/>
      <c r="AV26" s="517"/>
      <c r="AW26" s="517"/>
      <c r="AX26" s="518"/>
      <c r="AY26" s="468" t="s">
        <v>177</v>
      </c>
      <c r="AZ26" s="469"/>
      <c r="BA26" s="469"/>
      <c r="BB26" s="469"/>
      <c r="BC26" s="469"/>
      <c r="BD26" s="469"/>
      <c r="BE26" s="469"/>
      <c r="BF26" s="469"/>
      <c r="BG26" s="469"/>
      <c r="BH26" s="469"/>
      <c r="BI26" s="469"/>
      <c r="BJ26" s="469"/>
      <c r="BK26" s="469"/>
      <c r="BL26" s="469"/>
      <c r="BM26" s="470"/>
      <c r="BN26" s="465" t="s">
        <v>137</v>
      </c>
      <c r="BO26" s="466"/>
      <c r="BP26" s="466"/>
      <c r="BQ26" s="466"/>
      <c r="BR26" s="466"/>
      <c r="BS26" s="466"/>
      <c r="BT26" s="466"/>
      <c r="BU26" s="467"/>
      <c r="BV26" s="465" t="s">
        <v>128</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178</v>
      </c>
      <c r="F27" s="495"/>
      <c r="G27" s="495"/>
      <c r="H27" s="495"/>
      <c r="I27" s="495"/>
      <c r="J27" s="495"/>
      <c r="K27" s="496"/>
      <c r="L27" s="516">
        <v>1</v>
      </c>
      <c r="M27" s="517"/>
      <c r="N27" s="517"/>
      <c r="O27" s="517"/>
      <c r="P27" s="559"/>
      <c r="Q27" s="516">
        <v>3800</v>
      </c>
      <c r="R27" s="517"/>
      <c r="S27" s="517"/>
      <c r="T27" s="517"/>
      <c r="U27" s="517"/>
      <c r="V27" s="559"/>
      <c r="W27" s="618"/>
      <c r="X27" s="606"/>
      <c r="Y27" s="607"/>
      <c r="Z27" s="515" t="s">
        <v>179</v>
      </c>
      <c r="AA27" s="495"/>
      <c r="AB27" s="495"/>
      <c r="AC27" s="495"/>
      <c r="AD27" s="495"/>
      <c r="AE27" s="495"/>
      <c r="AF27" s="495"/>
      <c r="AG27" s="496"/>
      <c r="AH27" s="516">
        <v>1</v>
      </c>
      <c r="AI27" s="517"/>
      <c r="AJ27" s="517"/>
      <c r="AK27" s="517"/>
      <c r="AL27" s="559"/>
      <c r="AM27" s="516" t="s">
        <v>176</v>
      </c>
      <c r="AN27" s="517"/>
      <c r="AO27" s="517"/>
      <c r="AP27" s="517"/>
      <c r="AQ27" s="517"/>
      <c r="AR27" s="559"/>
      <c r="AS27" s="516" t="s">
        <v>176</v>
      </c>
      <c r="AT27" s="517"/>
      <c r="AU27" s="517"/>
      <c r="AV27" s="517"/>
      <c r="AW27" s="517"/>
      <c r="AX27" s="518"/>
      <c r="AY27" s="560" t="s">
        <v>180</v>
      </c>
      <c r="AZ27" s="561"/>
      <c r="BA27" s="561"/>
      <c r="BB27" s="561"/>
      <c r="BC27" s="561"/>
      <c r="BD27" s="561"/>
      <c r="BE27" s="561"/>
      <c r="BF27" s="561"/>
      <c r="BG27" s="561"/>
      <c r="BH27" s="561"/>
      <c r="BI27" s="561"/>
      <c r="BJ27" s="561"/>
      <c r="BK27" s="561"/>
      <c r="BL27" s="561"/>
      <c r="BM27" s="562"/>
      <c r="BN27" s="641" t="s">
        <v>128</v>
      </c>
      <c r="BO27" s="642"/>
      <c r="BP27" s="642"/>
      <c r="BQ27" s="642"/>
      <c r="BR27" s="642"/>
      <c r="BS27" s="642"/>
      <c r="BT27" s="642"/>
      <c r="BU27" s="643"/>
      <c r="BV27" s="641" t="s">
        <v>128</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181</v>
      </c>
      <c r="F28" s="495"/>
      <c r="G28" s="495"/>
      <c r="H28" s="495"/>
      <c r="I28" s="495"/>
      <c r="J28" s="495"/>
      <c r="K28" s="496"/>
      <c r="L28" s="516">
        <v>1</v>
      </c>
      <c r="M28" s="517"/>
      <c r="N28" s="517"/>
      <c r="O28" s="517"/>
      <c r="P28" s="559"/>
      <c r="Q28" s="516">
        <v>3340</v>
      </c>
      <c r="R28" s="517"/>
      <c r="S28" s="517"/>
      <c r="T28" s="517"/>
      <c r="U28" s="517"/>
      <c r="V28" s="559"/>
      <c r="W28" s="618"/>
      <c r="X28" s="606"/>
      <c r="Y28" s="607"/>
      <c r="Z28" s="515" t="s">
        <v>182</v>
      </c>
      <c r="AA28" s="495"/>
      <c r="AB28" s="495"/>
      <c r="AC28" s="495"/>
      <c r="AD28" s="495"/>
      <c r="AE28" s="495"/>
      <c r="AF28" s="495"/>
      <c r="AG28" s="496"/>
      <c r="AH28" s="516" t="s">
        <v>128</v>
      </c>
      <c r="AI28" s="517"/>
      <c r="AJ28" s="517"/>
      <c r="AK28" s="517"/>
      <c r="AL28" s="559"/>
      <c r="AM28" s="516" t="s">
        <v>128</v>
      </c>
      <c r="AN28" s="517"/>
      <c r="AO28" s="517"/>
      <c r="AP28" s="517"/>
      <c r="AQ28" s="517"/>
      <c r="AR28" s="559"/>
      <c r="AS28" s="516" t="s">
        <v>137</v>
      </c>
      <c r="AT28" s="517"/>
      <c r="AU28" s="517"/>
      <c r="AV28" s="517"/>
      <c r="AW28" s="517"/>
      <c r="AX28" s="518"/>
      <c r="AY28" s="644" t="s">
        <v>183</v>
      </c>
      <c r="AZ28" s="645"/>
      <c r="BA28" s="645"/>
      <c r="BB28" s="646"/>
      <c r="BC28" s="425" t="s">
        <v>47</v>
      </c>
      <c r="BD28" s="426"/>
      <c r="BE28" s="426"/>
      <c r="BF28" s="426"/>
      <c r="BG28" s="426"/>
      <c r="BH28" s="426"/>
      <c r="BI28" s="426"/>
      <c r="BJ28" s="426"/>
      <c r="BK28" s="426"/>
      <c r="BL28" s="426"/>
      <c r="BM28" s="427"/>
      <c r="BN28" s="428">
        <v>1022366</v>
      </c>
      <c r="BO28" s="429"/>
      <c r="BP28" s="429"/>
      <c r="BQ28" s="429"/>
      <c r="BR28" s="429"/>
      <c r="BS28" s="429"/>
      <c r="BT28" s="429"/>
      <c r="BU28" s="430"/>
      <c r="BV28" s="428">
        <v>1151921</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184</v>
      </c>
      <c r="F29" s="495"/>
      <c r="G29" s="495"/>
      <c r="H29" s="495"/>
      <c r="I29" s="495"/>
      <c r="J29" s="495"/>
      <c r="K29" s="496"/>
      <c r="L29" s="516">
        <v>15</v>
      </c>
      <c r="M29" s="517"/>
      <c r="N29" s="517"/>
      <c r="O29" s="517"/>
      <c r="P29" s="559"/>
      <c r="Q29" s="516">
        <v>3100</v>
      </c>
      <c r="R29" s="517"/>
      <c r="S29" s="517"/>
      <c r="T29" s="517"/>
      <c r="U29" s="517"/>
      <c r="V29" s="559"/>
      <c r="W29" s="619"/>
      <c r="X29" s="620"/>
      <c r="Y29" s="621"/>
      <c r="Z29" s="515" t="s">
        <v>185</v>
      </c>
      <c r="AA29" s="495"/>
      <c r="AB29" s="495"/>
      <c r="AC29" s="495"/>
      <c r="AD29" s="495"/>
      <c r="AE29" s="495"/>
      <c r="AF29" s="495"/>
      <c r="AG29" s="496"/>
      <c r="AH29" s="516">
        <v>282</v>
      </c>
      <c r="AI29" s="517"/>
      <c r="AJ29" s="517"/>
      <c r="AK29" s="517"/>
      <c r="AL29" s="559"/>
      <c r="AM29" s="516">
        <v>834790</v>
      </c>
      <c r="AN29" s="517"/>
      <c r="AO29" s="517"/>
      <c r="AP29" s="517"/>
      <c r="AQ29" s="517"/>
      <c r="AR29" s="559"/>
      <c r="AS29" s="516">
        <v>2960</v>
      </c>
      <c r="AT29" s="517"/>
      <c r="AU29" s="517"/>
      <c r="AV29" s="517"/>
      <c r="AW29" s="517"/>
      <c r="AX29" s="518"/>
      <c r="AY29" s="647"/>
      <c r="AZ29" s="648"/>
      <c r="BA29" s="648"/>
      <c r="BB29" s="649"/>
      <c r="BC29" s="499" t="s">
        <v>186</v>
      </c>
      <c r="BD29" s="500"/>
      <c r="BE29" s="500"/>
      <c r="BF29" s="500"/>
      <c r="BG29" s="500"/>
      <c r="BH29" s="500"/>
      <c r="BI29" s="500"/>
      <c r="BJ29" s="500"/>
      <c r="BK29" s="500"/>
      <c r="BL29" s="500"/>
      <c r="BM29" s="501"/>
      <c r="BN29" s="465">
        <v>22108</v>
      </c>
      <c r="BO29" s="466"/>
      <c r="BP29" s="466"/>
      <c r="BQ29" s="466"/>
      <c r="BR29" s="466"/>
      <c r="BS29" s="466"/>
      <c r="BT29" s="466"/>
      <c r="BU29" s="467"/>
      <c r="BV29" s="465">
        <v>21836</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187</v>
      </c>
      <c r="X30" s="626"/>
      <c r="Y30" s="626"/>
      <c r="Z30" s="626"/>
      <c r="AA30" s="626"/>
      <c r="AB30" s="626"/>
      <c r="AC30" s="626"/>
      <c r="AD30" s="626"/>
      <c r="AE30" s="626"/>
      <c r="AF30" s="626"/>
      <c r="AG30" s="627"/>
      <c r="AH30" s="584">
        <v>97.9</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49</v>
      </c>
      <c r="BD30" s="639"/>
      <c r="BE30" s="639"/>
      <c r="BF30" s="639"/>
      <c r="BG30" s="639"/>
      <c r="BH30" s="639"/>
      <c r="BI30" s="639"/>
      <c r="BJ30" s="639"/>
      <c r="BK30" s="639"/>
      <c r="BL30" s="639"/>
      <c r="BM30" s="640"/>
      <c r="BN30" s="641">
        <v>1075527</v>
      </c>
      <c r="BO30" s="642"/>
      <c r="BP30" s="642"/>
      <c r="BQ30" s="642"/>
      <c r="BR30" s="642"/>
      <c r="BS30" s="642"/>
      <c r="BT30" s="642"/>
      <c r="BU30" s="643"/>
      <c r="BV30" s="641">
        <v>1794708</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194</v>
      </c>
      <c r="D33" s="489"/>
      <c r="E33" s="454" t="s">
        <v>195</v>
      </c>
      <c r="F33" s="454"/>
      <c r="G33" s="454"/>
      <c r="H33" s="454"/>
      <c r="I33" s="454"/>
      <c r="J33" s="454"/>
      <c r="K33" s="454"/>
      <c r="L33" s="454"/>
      <c r="M33" s="454"/>
      <c r="N33" s="454"/>
      <c r="O33" s="454"/>
      <c r="P33" s="454"/>
      <c r="Q33" s="454"/>
      <c r="R33" s="454"/>
      <c r="S33" s="454"/>
      <c r="T33" s="214"/>
      <c r="U33" s="489" t="s">
        <v>194</v>
      </c>
      <c r="V33" s="489"/>
      <c r="W33" s="454" t="s">
        <v>195</v>
      </c>
      <c r="X33" s="454"/>
      <c r="Y33" s="454"/>
      <c r="Z33" s="454"/>
      <c r="AA33" s="454"/>
      <c r="AB33" s="454"/>
      <c r="AC33" s="454"/>
      <c r="AD33" s="454"/>
      <c r="AE33" s="454"/>
      <c r="AF33" s="454"/>
      <c r="AG33" s="454"/>
      <c r="AH33" s="454"/>
      <c r="AI33" s="454"/>
      <c r="AJ33" s="454"/>
      <c r="AK33" s="454"/>
      <c r="AL33" s="214"/>
      <c r="AM33" s="489" t="s">
        <v>194</v>
      </c>
      <c r="AN33" s="489"/>
      <c r="AO33" s="454" t="s">
        <v>196</v>
      </c>
      <c r="AP33" s="454"/>
      <c r="AQ33" s="454"/>
      <c r="AR33" s="454"/>
      <c r="AS33" s="454"/>
      <c r="AT33" s="454"/>
      <c r="AU33" s="454"/>
      <c r="AV33" s="454"/>
      <c r="AW33" s="454"/>
      <c r="AX33" s="454"/>
      <c r="AY33" s="454"/>
      <c r="AZ33" s="454"/>
      <c r="BA33" s="454"/>
      <c r="BB33" s="454"/>
      <c r="BC33" s="454"/>
      <c r="BD33" s="215"/>
      <c r="BE33" s="454" t="s">
        <v>197</v>
      </c>
      <c r="BF33" s="454"/>
      <c r="BG33" s="454" t="s">
        <v>198</v>
      </c>
      <c r="BH33" s="454"/>
      <c r="BI33" s="454"/>
      <c r="BJ33" s="454"/>
      <c r="BK33" s="454"/>
      <c r="BL33" s="454"/>
      <c r="BM33" s="454"/>
      <c r="BN33" s="454"/>
      <c r="BO33" s="454"/>
      <c r="BP33" s="454"/>
      <c r="BQ33" s="454"/>
      <c r="BR33" s="454"/>
      <c r="BS33" s="454"/>
      <c r="BT33" s="454"/>
      <c r="BU33" s="454"/>
      <c r="BV33" s="215"/>
      <c r="BW33" s="489" t="s">
        <v>197</v>
      </c>
      <c r="BX33" s="489"/>
      <c r="BY33" s="454" t="s">
        <v>199</v>
      </c>
      <c r="BZ33" s="454"/>
      <c r="CA33" s="454"/>
      <c r="CB33" s="454"/>
      <c r="CC33" s="454"/>
      <c r="CD33" s="454"/>
      <c r="CE33" s="454"/>
      <c r="CF33" s="454"/>
      <c r="CG33" s="454"/>
      <c r="CH33" s="454"/>
      <c r="CI33" s="454"/>
      <c r="CJ33" s="454"/>
      <c r="CK33" s="454"/>
      <c r="CL33" s="454"/>
      <c r="CM33" s="454"/>
      <c r="CN33" s="214"/>
      <c r="CO33" s="489" t="s">
        <v>194</v>
      </c>
      <c r="CP33" s="489"/>
      <c r="CQ33" s="454" t="s">
        <v>200</v>
      </c>
      <c r="CR33" s="454"/>
      <c r="CS33" s="454"/>
      <c r="CT33" s="454"/>
      <c r="CU33" s="454"/>
      <c r="CV33" s="454"/>
      <c r="CW33" s="454"/>
      <c r="CX33" s="454"/>
      <c r="CY33" s="454"/>
      <c r="CZ33" s="454"/>
      <c r="DA33" s="454"/>
      <c r="DB33" s="454"/>
      <c r="DC33" s="454"/>
      <c r="DD33" s="454"/>
      <c r="DE33" s="454"/>
      <c r="DF33" s="214"/>
      <c r="DG33" s="653" t="s">
        <v>201</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国民健康保険事業特別会計</v>
      </c>
      <c r="X34" s="655"/>
      <c r="Y34" s="655"/>
      <c r="Z34" s="655"/>
      <c r="AA34" s="655"/>
      <c r="AB34" s="655"/>
      <c r="AC34" s="655"/>
      <c r="AD34" s="655"/>
      <c r="AE34" s="655"/>
      <c r="AF34" s="655"/>
      <c r="AG34" s="655"/>
      <c r="AH34" s="655"/>
      <c r="AI34" s="655"/>
      <c r="AJ34" s="655"/>
      <c r="AK34" s="655"/>
      <c r="AL34" s="212"/>
      <c r="AM34" s="654">
        <f>IF(AO34="","",MAX(C34:D43,U34:V43)+1)</f>
        <v>5</v>
      </c>
      <c r="AN34" s="654"/>
      <c r="AO34" s="655" t="str">
        <f>IF('各会計、関係団体の財政状況及び健全化判断比率'!B31="","",'各会計、関係団体の財政状況及び健全化判断比率'!B31)</f>
        <v>水道事業会計</v>
      </c>
      <c r="AP34" s="655"/>
      <c r="AQ34" s="655"/>
      <c r="AR34" s="655"/>
      <c r="AS34" s="655"/>
      <c r="AT34" s="655"/>
      <c r="AU34" s="655"/>
      <c r="AV34" s="655"/>
      <c r="AW34" s="655"/>
      <c r="AX34" s="655"/>
      <c r="AY34" s="655"/>
      <c r="AZ34" s="655"/>
      <c r="BA34" s="655"/>
      <c r="BB34" s="655"/>
      <c r="BC34" s="655"/>
      <c r="BD34" s="212"/>
      <c r="BE34" s="654">
        <f>IF(BG34="","",MAX(C34:D43,U34:V43,AM34:AN43)+1)</f>
        <v>7</v>
      </c>
      <c r="BF34" s="654"/>
      <c r="BG34" s="655" t="str">
        <f>IF('各会計、関係団体の財政状況及び健全化判断比率'!B33="","",'各会計、関係団体の財政状況及び健全化判断比率'!B33)</f>
        <v>公共下水道事業特別会計</v>
      </c>
      <c r="BH34" s="655"/>
      <c r="BI34" s="655"/>
      <c r="BJ34" s="655"/>
      <c r="BK34" s="655"/>
      <c r="BL34" s="655"/>
      <c r="BM34" s="655"/>
      <c r="BN34" s="655"/>
      <c r="BO34" s="655"/>
      <c r="BP34" s="655"/>
      <c r="BQ34" s="655"/>
      <c r="BR34" s="655"/>
      <c r="BS34" s="655"/>
      <c r="BT34" s="655"/>
      <c r="BU34" s="655"/>
      <c r="BV34" s="212"/>
      <c r="BW34" s="654">
        <f>IF(BY34="","",MAX(C34:D43,U34:V43,AM34:AN43,BE34:BF43)+1)</f>
        <v>9</v>
      </c>
      <c r="BX34" s="654"/>
      <c r="BY34" s="655" t="str">
        <f>IF('各会計、関係団体の財政状況及び健全化判断比率'!B68="","",'各会計、関係団体の財政状況及び健全化判断比率'!B68)</f>
        <v>士別地方消防事務組合</v>
      </c>
      <c r="BZ34" s="655"/>
      <c r="CA34" s="655"/>
      <c r="CB34" s="655"/>
      <c r="CC34" s="655"/>
      <c r="CD34" s="655"/>
      <c r="CE34" s="655"/>
      <c r="CF34" s="655"/>
      <c r="CG34" s="655"/>
      <c r="CH34" s="655"/>
      <c r="CI34" s="655"/>
      <c r="CJ34" s="655"/>
      <c r="CK34" s="655"/>
      <c r="CL34" s="655"/>
      <c r="CM34" s="655"/>
      <c r="CN34" s="212"/>
      <c r="CO34" s="654">
        <f>IF(CQ34="","",MAX(C34:D43,U34:V43,AM34:AN43,BE34:BF43,BW34:BX43)+1)</f>
        <v>11</v>
      </c>
      <c r="CP34" s="654"/>
      <c r="CQ34" s="655" t="str">
        <f>IF('各会計、関係団体の財政状況及び健全化判断比率'!BS7="","",'各会計、関係団体の財政状況及び健全化判断比率'!BS7)</f>
        <v>羊と雲の丘観光株式会社</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後期高齢者医療特別会計</v>
      </c>
      <c r="X35" s="655"/>
      <c r="Y35" s="655"/>
      <c r="Z35" s="655"/>
      <c r="AA35" s="655"/>
      <c r="AB35" s="655"/>
      <c r="AC35" s="655"/>
      <c r="AD35" s="655"/>
      <c r="AE35" s="655"/>
      <c r="AF35" s="655"/>
      <c r="AG35" s="655"/>
      <c r="AH35" s="655"/>
      <c r="AI35" s="655"/>
      <c r="AJ35" s="655"/>
      <c r="AK35" s="655"/>
      <c r="AL35" s="212"/>
      <c r="AM35" s="654">
        <f t="shared" ref="AM35:AM43" si="0">IF(AO35="","",AM34+1)</f>
        <v>6</v>
      </c>
      <c r="AN35" s="654"/>
      <c r="AO35" s="655" t="str">
        <f>IF('各会計、関係団体の財政状況及び健全化判断比率'!B32="","",'各会計、関係団体の財政状況及び健全化判断比率'!B32)</f>
        <v>病院事業会計</v>
      </c>
      <c r="AP35" s="655"/>
      <c r="AQ35" s="655"/>
      <c r="AR35" s="655"/>
      <c r="AS35" s="655"/>
      <c r="AT35" s="655"/>
      <c r="AU35" s="655"/>
      <c r="AV35" s="655"/>
      <c r="AW35" s="655"/>
      <c r="AX35" s="655"/>
      <c r="AY35" s="655"/>
      <c r="AZ35" s="655"/>
      <c r="BA35" s="655"/>
      <c r="BB35" s="655"/>
      <c r="BC35" s="655"/>
      <c r="BD35" s="212"/>
      <c r="BE35" s="654">
        <f t="shared" ref="BE35:BE43" si="1">IF(BG35="","",BE34+1)</f>
        <v>8</v>
      </c>
      <c r="BF35" s="654"/>
      <c r="BG35" s="655" t="str">
        <f>IF('各会計、関係団体の財政状況及び健全化判断比率'!B34="","",'各会計、関係団体の財政状況及び健全化判断比率'!B34)</f>
        <v>農業集落排水事業特別会計</v>
      </c>
      <c r="BH35" s="655"/>
      <c r="BI35" s="655"/>
      <c r="BJ35" s="655"/>
      <c r="BK35" s="655"/>
      <c r="BL35" s="655"/>
      <c r="BM35" s="655"/>
      <c r="BN35" s="655"/>
      <c r="BO35" s="655"/>
      <c r="BP35" s="655"/>
      <c r="BQ35" s="655"/>
      <c r="BR35" s="655"/>
      <c r="BS35" s="655"/>
      <c r="BT35" s="655"/>
      <c r="BU35" s="655"/>
      <c r="BV35" s="212"/>
      <c r="BW35" s="654">
        <f t="shared" ref="BW35:BW43" si="2">IF(BY35="","",BW34+1)</f>
        <v>10</v>
      </c>
      <c r="BX35" s="654"/>
      <c r="BY35" s="655" t="str">
        <f>IF('各会計、関係団体の財政状況及び健全化判断比率'!B69="","",'各会計、関係団体の財政状況及び健全化判断比率'!B69)</f>
        <v>上川教育研修センター</v>
      </c>
      <c r="BZ35" s="655"/>
      <c r="CA35" s="655"/>
      <c r="CB35" s="655"/>
      <c r="CC35" s="655"/>
      <c r="CD35" s="655"/>
      <c r="CE35" s="655"/>
      <c r="CF35" s="655"/>
      <c r="CG35" s="655"/>
      <c r="CH35" s="655"/>
      <c r="CI35" s="655"/>
      <c r="CJ35" s="655"/>
      <c r="CK35" s="655"/>
      <c r="CL35" s="655"/>
      <c r="CM35" s="655"/>
      <c r="CN35" s="212"/>
      <c r="CO35" s="654">
        <f t="shared" ref="CO35:CO43" si="3">IF(CQ35="","",CO34+1)</f>
        <v>12</v>
      </c>
      <c r="CP35" s="654"/>
      <c r="CQ35" s="655" t="str">
        <f>IF('各会計、関係団体の財政状況及び健全化判断比率'!BS8="","",'各会計、関係団体の財政状況及び健全化判断比率'!BS8)</f>
        <v>株式会社　翠月</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x14ac:dyDescent="0.15">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介護保険事業特別会計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t="str">
        <f t="shared" si="1"/>
        <v/>
      </c>
      <c r="BF36" s="654"/>
      <c r="BG36" s="655"/>
      <c r="BH36" s="655"/>
      <c r="BI36" s="655"/>
      <c r="BJ36" s="655"/>
      <c r="BK36" s="655"/>
      <c r="BL36" s="655"/>
      <c r="BM36" s="655"/>
      <c r="BN36" s="655"/>
      <c r="BO36" s="655"/>
      <c r="BP36" s="655"/>
      <c r="BQ36" s="655"/>
      <c r="BR36" s="655"/>
      <c r="BS36" s="655"/>
      <c r="BT36" s="655"/>
      <c r="BU36" s="655"/>
      <c r="BV36" s="212"/>
      <c r="BW36" s="654" t="str">
        <f t="shared" si="2"/>
        <v/>
      </c>
      <c r="BX36" s="654"/>
      <c r="BY36" s="655" t="str">
        <f>IF('各会計、関係団体の財政状況及び健全化判断比率'!B70="","",'各会計、関係団体の財政状況及び健全化判断比率'!B70)</f>
        <v/>
      </c>
      <c r="BZ36" s="655"/>
      <c r="CA36" s="655"/>
      <c r="CB36" s="655"/>
      <c r="CC36" s="655"/>
      <c r="CD36" s="655"/>
      <c r="CE36" s="655"/>
      <c r="CF36" s="655"/>
      <c r="CG36" s="655"/>
      <c r="CH36" s="655"/>
      <c r="CI36" s="655"/>
      <c r="CJ36" s="655"/>
      <c r="CK36" s="655"/>
      <c r="CL36" s="655"/>
      <c r="CM36" s="655"/>
      <c r="CN36" s="212"/>
      <c r="CO36" s="654">
        <f t="shared" si="3"/>
        <v>13</v>
      </c>
      <c r="CP36" s="654"/>
      <c r="CQ36" s="655" t="str">
        <f>IF('各会計、関係団体の財政状況及び健全化判断比率'!BS9="","",'各会計、関係団体の財政状況及び健全化判断比率'!BS9)</f>
        <v>士別市農畜産加工株式会社</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t="str">
        <f t="shared" si="4"/>
        <v/>
      </c>
      <c r="V37" s="654"/>
      <c r="W37" s="655"/>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t="str">
        <f t="shared" si="2"/>
        <v/>
      </c>
      <c r="BX37" s="654"/>
      <c r="BY37" s="655" t="str">
        <f>IF('各会計、関係団体の財政状況及び健全化判断比率'!B71="","",'各会計、関係団体の財政状況及び健全化判断比率'!B71)</f>
        <v/>
      </c>
      <c r="BZ37" s="655"/>
      <c r="CA37" s="655"/>
      <c r="CB37" s="655"/>
      <c r="CC37" s="655"/>
      <c r="CD37" s="655"/>
      <c r="CE37" s="655"/>
      <c r="CF37" s="655"/>
      <c r="CG37" s="655"/>
      <c r="CH37" s="655"/>
      <c r="CI37" s="655"/>
      <c r="CJ37" s="655"/>
      <c r="CK37" s="655"/>
      <c r="CL37" s="655"/>
      <c r="CM37" s="655"/>
      <c r="CN37" s="212"/>
      <c r="CO37" s="654">
        <f t="shared" si="3"/>
        <v>14</v>
      </c>
      <c r="CP37" s="654"/>
      <c r="CQ37" s="655" t="str">
        <f>IF('各会計、関係団体の財政状況及び健全化判断比率'!BS10="","",'各会計、関係団体の財政状況及び健全化判断比率'!BS10)</f>
        <v>まちづくり士別株式会社</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t="str">
        <f t="shared" si="2"/>
        <v/>
      </c>
      <c r="BX38" s="654"/>
      <c r="BY38" s="655" t="str">
        <f>IF('各会計、関係団体の財政状況及び健全化判断比率'!B72="","",'各会計、関係団体の財政状況及び健全化判断比率'!B72)</f>
        <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t="str">
        <f t="shared" si="2"/>
        <v/>
      </c>
      <c r="BX39" s="654"/>
      <c r="BY39" s="655" t="str">
        <f>IF('各会計、関係団体の財政状況及び健全化判断比率'!B73="","",'各会計、関係団体の財政状況及び健全化判断比率'!B73)</f>
        <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t="str">
        <f t="shared" si="2"/>
        <v/>
      </c>
      <c r="BX40" s="654"/>
      <c r="BY40" s="655" t="str">
        <f>IF('各会計、関係団体の財政状況及び健全化判断比率'!B74="","",'各会計、関係団体の財政状況及び健全化判断比率'!B74)</f>
        <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t="str">
        <f t="shared" si="2"/>
        <v/>
      </c>
      <c r="BX41" s="654"/>
      <c r="BY41" s="655" t="str">
        <f>IF('各会計、関係団体の財政状況及び健全化判断比率'!B75="","",'各会計、関係団体の財政状況及び健全化判断比率'!B75)</f>
        <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0AxO8u2ujdQGx03uoPvAmSriOXO2hZ73zmDUuscSLBAypFcS8hSHo6zaIFjSzF0PDhQJQ9ooDRwjbemsBGQanw==" saltValue="Q+ffNwJ5x/LRTYY0G04o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210</v>
      </c>
      <c r="DI1" s="658"/>
      <c r="DJ1" s="658"/>
      <c r="DK1" s="658"/>
      <c r="DL1" s="658"/>
      <c r="DM1" s="658"/>
      <c r="DN1" s="659"/>
      <c r="DO1" s="224"/>
      <c r="DP1" s="657" t="s">
        <v>211</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213</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214</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215</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216</v>
      </c>
      <c r="S4" s="661"/>
      <c r="T4" s="661"/>
      <c r="U4" s="661"/>
      <c r="V4" s="661"/>
      <c r="W4" s="661"/>
      <c r="X4" s="661"/>
      <c r="Y4" s="662"/>
      <c r="Z4" s="660" t="s">
        <v>217</v>
      </c>
      <c r="AA4" s="661"/>
      <c r="AB4" s="661"/>
      <c r="AC4" s="662"/>
      <c r="AD4" s="660" t="s">
        <v>218</v>
      </c>
      <c r="AE4" s="661"/>
      <c r="AF4" s="661"/>
      <c r="AG4" s="661"/>
      <c r="AH4" s="661"/>
      <c r="AI4" s="661"/>
      <c r="AJ4" s="661"/>
      <c r="AK4" s="662"/>
      <c r="AL4" s="660" t="s">
        <v>217</v>
      </c>
      <c r="AM4" s="661"/>
      <c r="AN4" s="661"/>
      <c r="AO4" s="662"/>
      <c r="AP4" s="666" t="s">
        <v>219</v>
      </c>
      <c r="AQ4" s="666"/>
      <c r="AR4" s="666"/>
      <c r="AS4" s="666"/>
      <c r="AT4" s="666"/>
      <c r="AU4" s="666"/>
      <c r="AV4" s="666"/>
      <c r="AW4" s="666"/>
      <c r="AX4" s="666"/>
      <c r="AY4" s="666"/>
      <c r="AZ4" s="666"/>
      <c r="BA4" s="666"/>
      <c r="BB4" s="666"/>
      <c r="BC4" s="666"/>
      <c r="BD4" s="666"/>
      <c r="BE4" s="666"/>
      <c r="BF4" s="666"/>
      <c r="BG4" s="666" t="s">
        <v>220</v>
      </c>
      <c r="BH4" s="666"/>
      <c r="BI4" s="666"/>
      <c r="BJ4" s="666"/>
      <c r="BK4" s="666"/>
      <c r="BL4" s="666"/>
      <c r="BM4" s="666"/>
      <c r="BN4" s="666"/>
      <c r="BO4" s="666" t="s">
        <v>217</v>
      </c>
      <c r="BP4" s="666"/>
      <c r="BQ4" s="666"/>
      <c r="BR4" s="666"/>
      <c r="BS4" s="666" t="s">
        <v>221</v>
      </c>
      <c r="BT4" s="666"/>
      <c r="BU4" s="666"/>
      <c r="BV4" s="666"/>
      <c r="BW4" s="666"/>
      <c r="BX4" s="666"/>
      <c r="BY4" s="666"/>
      <c r="BZ4" s="666"/>
      <c r="CA4" s="666"/>
      <c r="CB4" s="666"/>
      <c r="CD4" s="663" t="s">
        <v>222</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223</v>
      </c>
      <c r="C5" s="668"/>
      <c r="D5" s="668"/>
      <c r="E5" s="668"/>
      <c r="F5" s="668"/>
      <c r="G5" s="668"/>
      <c r="H5" s="668"/>
      <c r="I5" s="668"/>
      <c r="J5" s="668"/>
      <c r="K5" s="668"/>
      <c r="L5" s="668"/>
      <c r="M5" s="668"/>
      <c r="N5" s="668"/>
      <c r="O5" s="668"/>
      <c r="P5" s="668"/>
      <c r="Q5" s="669"/>
      <c r="R5" s="670">
        <v>2267164</v>
      </c>
      <c r="S5" s="671"/>
      <c r="T5" s="671"/>
      <c r="U5" s="671"/>
      <c r="V5" s="671"/>
      <c r="W5" s="671"/>
      <c r="X5" s="671"/>
      <c r="Y5" s="672"/>
      <c r="Z5" s="673">
        <v>12.1</v>
      </c>
      <c r="AA5" s="673"/>
      <c r="AB5" s="673"/>
      <c r="AC5" s="673"/>
      <c r="AD5" s="674">
        <v>2172391</v>
      </c>
      <c r="AE5" s="674"/>
      <c r="AF5" s="674"/>
      <c r="AG5" s="674"/>
      <c r="AH5" s="674"/>
      <c r="AI5" s="674"/>
      <c r="AJ5" s="674"/>
      <c r="AK5" s="674"/>
      <c r="AL5" s="675">
        <v>23.4</v>
      </c>
      <c r="AM5" s="676"/>
      <c r="AN5" s="676"/>
      <c r="AO5" s="677"/>
      <c r="AP5" s="667" t="s">
        <v>224</v>
      </c>
      <c r="AQ5" s="668"/>
      <c r="AR5" s="668"/>
      <c r="AS5" s="668"/>
      <c r="AT5" s="668"/>
      <c r="AU5" s="668"/>
      <c r="AV5" s="668"/>
      <c r="AW5" s="668"/>
      <c r="AX5" s="668"/>
      <c r="AY5" s="668"/>
      <c r="AZ5" s="668"/>
      <c r="BA5" s="668"/>
      <c r="BB5" s="668"/>
      <c r="BC5" s="668"/>
      <c r="BD5" s="668"/>
      <c r="BE5" s="668"/>
      <c r="BF5" s="669"/>
      <c r="BG5" s="681">
        <v>2171535</v>
      </c>
      <c r="BH5" s="682"/>
      <c r="BI5" s="682"/>
      <c r="BJ5" s="682"/>
      <c r="BK5" s="682"/>
      <c r="BL5" s="682"/>
      <c r="BM5" s="682"/>
      <c r="BN5" s="683"/>
      <c r="BO5" s="684">
        <v>95.8</v>
      </c>
      <c r="BP5" s="684"/>
      <c r="BQ5" s="684"/>
      <c r="BR5" s="684"/>
      <c r="BS5" s="685">
        <v>43149</v>
      </c>
      <c r="BT5" s="685"/>
      <c r="BU5" s="685"/>
      <c r="BV5" s="685"/>
      <c r="BW5" s="685"/>
      <c r="BX5" s="685"/>
      <c r="BY5" s="685"/>
      <c r="BZ5" s="685"/>
      <c r="CA5" s="685"/>
      <c r="CB5" s="689"/>
      <c r="CD5" s="663" t="s">
        <v>219</v>
      </c>
      <c r="CE5" s="664"/>
      <c r="CF5" s="664"/>
      <c r="CG5" s="664"/>
      <c r="CH5" s="664"/>
      <c r="CI5" s="664"/>
      <c r="CJ5" s="664"/>
      <c r="CK5" s="664"/>
      <c r="CL5" s="664"/>
      <c r="CM5" s="664"/>
      <c r="CN5" s="664"/>
      <c r="CO5" s="664"/>
      <c r="CP5" s="664"/>
      <c r="CQ5" s="665"/>
      <c r="CR5" s="663" t="s">
        <v>225</v>
      </c>
      <c r="CS5" s="664"/>
      <c r="CT5" s="664"/>
      <c r="CU5" s="664"/>
      <c r="CV5" s="664"/>
      <c r="CW5" s="664"/>
      <c r="CX5" s="664"/>
      <c r="CY5" s="665"/>
      <c r="CZ5" s="663" t="s">
        <v>217</v>
      </c>
      <c r="DA5" s="664"/>
      <c r="DB5" s="664"/>
      <c r="DC5" s="665"/>
      <c r="DD5" s="663" t="s">
        <v>226</v>
      </c>
      <c r="DE5" s="664"/>
      <c r="DF5" s="664"/>
      <c r="DG5" s="664"/>
      <c r="DH5" s="664"/>
      <c r="DI5" s="664"/>
      <c r="DJ5" s="664"/>
      <c r="DK5" s="664"/>
      <c r="DL5" s="664"/>
      <c r="DM5" s="664"/>
      <c r="DN5" s="664"/>
      <c r="DO5" s="664"/>
      <c r="DP5" s="665"/>
      <c r="DQ5" s="663" t="s">
        <v>227</v>
      </c>
      <c r="DR5" s="664"/>
      <c r="DS5" s="664"/>
      <c r="DT5" s="664"/>
      <c r="DU5" s="664"/>
      <c r="DV5" s="664"/>
      <c r="DW5" s="664"/>
      <c r="DX5" s="664"/>
      <c r="DY5" s="664"/>
      <c r="DZ5" s="664"/>
      <c r="EA5" s="664"/>
      <c r="EB5" s="664"/>
      <c r="EC5" s="665"/>
    </row>
    <row r="6" spans="2:143" ht="11.25" customHeight="1" x14ac:dyDescent="0.15">
      <c r="B6" s="678" t="s">
        <v>228</v>
      </c>
      <c r="C6" s="679"/>
      <c r="D6" s="679"/>
      <c r="E6" s="679"/>
      <c r="F6" s="679"/>
      <c r="G6" s="679"/>
      <c r="H6" s="679"/>
      <c r="I6" s="679"/>
      <c r="J6" s="679"/>
      <c r="K6" s="679"/>
      <c r="L6" s="679"/>
      <c r="M6" s="679"/>
      <c r="N6" s="679"/>
      <c r="O6" s="679"/>
      <c r="P6" s="679"/>
      <c r="Q6" s="680"/>
      <c r="R6" s="681">
        <v>257779</v>
      </c>
      <c r="S6" s="682"/>
      <c r="T6" s="682"/>
      <c r="U6" s="682"/>
      <c r="V6" s="682"/>
      <c r="W6" s="682"/>
      <c r="X6" s="682"/>
      <c r="Y6" s="683"/>
      <c r="Z6" s="684">
        <v>1.4</v>
      </c>
      <c r="AA6" s="684"/>
      <c r="AB6" s="684"/>
      <c r="AC6" s="684"/>
      <c r="AD6" s="685">
        <v>257779</v>
      </c>
      <c r="AE6" s="685"/>
      <c r="AF6" s="685"/>
      <c r="AG6" s="685"/>
      <c r="AH6" s="685"/>
      <c r="AI6" s="685"/>
      <c r="AJ6" s="685"/>
      <c r="AK6" s="685"/>
      <c r="AL6" s="686">
        <v>2.8</v>
      </c>
      <c r="AM6" s="687"/>
      <c r="AN6" s="687"/>
      <c r="AO6" s="688"/>
      <c r="AP6" s="678" t="s">
        <v>229</v>
      </c>
      <c r="AQ6" s="679"/>
      <c r="AR6" s="679"/>
      <c r="AS6" s="679"/>
      <c r="AT6" s="679"/>
      <c r="AU6" s="679"/>
      <c r="AV6" s="679"/>
      <c r="AW6" s="679"/>
      <c r="AX6" s="679"/>
      <c r="AY6" s="679"/>
      <c r="AZ6" s="679"/>
      <c r="BA6" s="679"/>
      <c r="BB6" s="679"/>
      <c r="BC6" s="679"/>
      <c r="BD6" s="679"/>
      <c r="BE6" s="679"/>
      <c r="BF6" s="680"/>
      <c r="BG6" s="681">
        <v>2171535</v>
      </c>
      <c r="BH6" s="682"/>
      <c r="BI6" s="682"/>
      <c r="BJ6" s="682"/>
      <c r="BK6" s="682"/>
      <c r="BL6" s="682"/>
      <c r="BM6" s="682"/>
      <c r="BN6" s="683"/>
      <c r="BO6" s="684">
        <v>95.8</v>
      </c>
      <c r="BP6" s="684"/>
      <c r="BQ6" s="684"/>
      <c r="BR6" s="684"/>
      <c r="BS6" s="685">
        <v>43149</v>
      </c>
      <c r="BT6" s="685"/>
      <c r="BU6" s="685"/>
      <c r="BV6" s="685"/>
      <c r="BW6" s="685"/>
      <c r="BX6" s="685"/>
      <c r="BY6" s="685"/>
      <c r="BZ6" s="685"/>
      <c r="CA6" s="685"/>
      <c r="CB6" s="689"/>
      <c r="CD6" s="692" t="s">
        <v>230</v>
      </c>
      <c r="CE6" s="693"/>
      <c r="CF6" s="693"/>
      <c r="CG6" s="693"/>
      <c r="CH6" s="693"/>
      <c r="CI6" s="693"/>
      <c r="CJ6" s="693"/>
      <c r="CK6" s="693"/>
      <c r="CL6" s="693"/>
      <c r="CM6" s="693"/>
      <c r="CN6" s="693"/>
      <c r="CO6" s="693"/>
      <c r="CP6" s="693"/>
      <c r="CQ6" s="694"/>
      <c r="CR6" s="681">
        <v>195885</v>
      </c>
      <c r="CS6" s="682"/>
      <c r="CT6" s="682"/>
      <c r="CU6" s="682"/>
      <c r="CV6" s="682"/>
      <c r="CW6" s="682"/>
      <c r="CX6" s="682"/>
      <c r="CY6" s="683"/>
      <c r="CZ6" s="675">
        <v>1</v>
      </c>
      <c r="DA6" s="676"/>
      <c r="DB6" s="676"/>
      <c r="DC6" s="695"/>
      <c r="DD6" s="690">
        <v>37620</v>
      </c>
      <c r="DE6" s="682"/>
      <c r="DF6" s="682"/>
      <c r="DG6" s="682"/>
      <c r="DH6" s="682"/>
      <c r="DI6" s="682"/>
      <c r="DJ6" s="682"/>
      <c r="DK6" s="682"/>
      <c r="DL6" s="682"/>
      <c r="DM6" s="682"/>
      <c r="DN6" s="682"/>
      <c r="DO6" s="682"/>
      <c r="DP6" s="683"/>
      <c r="DQ6" s="690">
        <v>157984</v>
      </c>
      <c r="DR6" s="682"/>
      <c r="DS6" s="682"/>
      <c r="DT6" s="682"/>
      <c r="DU6" s="682"/>
      <c r="DV6" s="682"/>
      <c r="DW6" s="682"/>
      <c r="DX6" s="682"/>
      <c r="DY6" s="682"/>
      <c r="DZ6" s="682"/>
      <c r="EA6" s="682"/>
      <c r="EB6" s="682"/>
      <c r="EC6" s="691"/>
    </row>
    <row r="7" spans="2:143" ht="11.25" customHeight="1" x14ac:dyDescent="0.15">
      <c r="B7" s="678" t="s">
        <v>231</v>
      </c>
      <c r="C7" s="679"/>
      <c r="D7" s="679"/>
      <c r="E7" s="679"/>
      <c r="F7" s="679"/>
      <c r="G7" s="679"/>
      <c r="H7" s="679"/>
      <c r="I7" s="679"/>
      <c r="J7" s="679"/>
      <c r="K7" s="679"/>
      <c r="L7" s="679"/>
      <c r="M7" s="679"/>
      <c r="N7" s="679"/>
      <c r="O7" s="679"/>
      <c r="P7" s="679"/>
      <c r="Q7" s="680"/>
      <c r="R7" s="681">
        <v>1461</v>
      </c>
      <c r="S7" s="682"/>
      <c r="T7" s="682"/>
      <c r="U7" s="682"/>
      <c r="V7" s="682"/>
      <c r="W7" s="682"/>
      <c r="X7" s="682"/>
      <c r="Y7" s="683"/>
      <c r="Z7" s="684">
        <v>0</v>
      </c>
      <c r="AA7" s="684"/>
      <c r="AB7" s="684"/>
      <c r="AC7" s="684"/>
      <c r="AD7" s="685">
        <v>1461</v>
      </c>
      <c r="AE7" s="685"/>
      <c r="AF7" s="685"/>
      <c r="AG7" s="685"/>
      <c r="AH7" s="685"/>
      <c r="AI7" s="685"/>
      <c r="AJ7" s="685"/>
      <c r="AK7" s="685"/>
      <c r="AL7" s="686">
        <v>0</v>
      </c>
      <c r="AM7" s="687"/>
      <c r="AN7" s="687"/>
      <c r="AO7" s="688"/>
      <c r="AP7" s="678" t="s">
        <v>232</v>
      </c>
      <c r="AQ7" s="679"/>
      <c r="AR7" s="679"/>
      <c r="AS7" s="679"/>
      <c r="AT7" s="679"/>
      <c r="AU7" s="679"/>
      <c r="AV7" s="679"/>
      <c r="AW7" s="679"/>
      <c r="AX7" s="679"/>
      <c r="AY7" s="679"/>
      <c r="AZ7" s="679"/>
      <c r="BA7" s="679"/>
      <c r="BB7" s="679"/>
      <c r="BC7" s="679"/>
      <c r="BD7" s="679"/>
      <c r="BE7" s="679"/>
      <c r="BF7" s="680"/>
      <c r="BG7" s="681">
        <v>997421</v>
      </c>
      <c r="BH7" s="682"/>
      <c r="BI7" s="682"/>
      <c r="BJ7" s="682"/>
      <c r="BK7" s="682"/>
      <c r="BL7" s="682"/>
      <c r="BM7" s="682"/>
      <c r="BN7" s="683"/>
      <c r="BO7" s="684">
        <v>44</v>
      </c>
      <c r="BP7" s="684"/>
      <c r="BQ7" s="684"/>
      <c r="BR7" s="684"/>
      <c r="BS7" s="685">
        <v>43149</v>
      </c>
      <c r="BT7" s="685"/>
      <c r="BU7" s="685"/>
      <c r="BV7" s="685"/>
      <c r="BW7" s="685"/>
      <c r="BX7" s="685"/>
      <c r="BY7" s="685"/>
      <c r="BZ7" s="685"/>
      <c r="CA7" s="685"/>
      <c r="CB7" s="689"/>
      <c r="CD7" s="696" t="s">
        <v>233</v>
      </c>
      <c r="CE7" s="697"/>
      <c r="CF7" s="697"/>
      <c r="CG7" s="697"/>
      <c r="CH7" s="697"/>
      <c r="CI7" s="697"/>
      <c r="CJ7" s="697"/>
      <c r="CK7" s="697"/>
      <c r="CL7" s="697"/>
      <c r="CM7" s="697"/>
      <c r="CN7" s="697"/>
      <c r="CO7" s="697"/>
      <c r="CP7" s="697"/>
      <c r="CQ7" s="698"/>
      <c r="CR7" s="681">
        <v>3084493</v>
      </c>
      <c r="CS7" s="682"/>
      <c r="CT7" s="682"/>
      <c r="CU7" s="682"/>
      <c r="CV7" s="682"/>
      <c r="CW7" s="682"/>
      <c r="CX7" s="682"/>
      <c r="CY7" s="683"/>
      <c r="CZ7" s="684">
        <v>16.5</v>
      </c>
      <c r="DA7" s="684"/>
      <c r="DB7" s="684"/>
      <c r="DC7" s="684"/>
      <c r="DD7" s="690">
        <v>1679898</v>
      </c>
      <c r="DE7" s="682"/>
      <c r="DF7" s="682"/>
      <c r="DG7" s="682"/>
      <c r="DH7" s="682"/>
      <c r="DI7" s="682"/>
      <c r="DJ7" s="682"/>
      <c r="DK7" s="682"/>
      <c r="DL7" s="682"/>
      <c r="DM7" s="682"/>
      <c r="DN7" s="682"/>
      <c r="DO7" s="682"/>
      <c r="DP7" s="683"/>
      <c r="DQ7" s="690">
        <v>1179056</v>
      </c>
      <c r="DR7" s="682"/>
      <c r="DS7" s="682"/>
      <c r="DT7" s="682"/>
      <c r="DU7" s="682"/>
      <c r="DV7" s="682"/>
      <c r="DW7" s="682"/>
      <c r="DX7" s="682"/>
      <c r="DY7" s="682"/>
      <c r="DZ7" s="682"/>
      <c r="EA7" s="682"/>
      <c r="EB7" s="682"/>
      <c r="EC7" s="691"/>
    </row>
    <row r="8" spans="2:143" ht="11.25" customHeight="1" x14ac:dyDescent="0.15">
      <c r="B8" s="678" t="s">
        <v>234</v>
      </c>
      <c r="C8" s="679"/>
      <c r="D8" s="679"/>
      <c r="E8" s="679"/>
      <c r="F8" s="679"/>
      <c r="G8" s="679"/>
      <c r="H8" s="679"/>
      <c r="I8" s="679"/>
      <c r="J8" s="679"/>
      <c r="K8" s="679"/>
      <c r="L8" s="679"/>
      <c r="M8" s="679"/>
      <c r="N8" s="679"/>
      <c r="O8" s="679"/>
      <c r="P8" s="679"/>
      <c r="Q8" s="680"/>
      <c r="R8" s="681">
        <v>4760</v>
      </c>
      <c r="S8" s="682"/>
      <c r="T8" s="682"/>
      <c r="U8" s="682"/>
      <c r="V8" s="682"/>
      <c r="W8" s="682"/>
      <c r="X8" s="682"/>
      <c r="Y8" s="683"/>
      <c r="Z8" s="684">
        <v>0</v>
      </c>
      <c r="AA8" s="684"/>
      <c r="AB8" s="684"/>
      <c r="AC8" s="684"/>
      <c r="AD8" s="685">
        <v>4760</v>
      </c>
      <c r="AE8" s="685"/>
      <c r="AF8" s="685"/>
      <c r="AG8" s="685"/>
      <c r="AH8" s="685"/>
      <c r="AI8" s="685"/>
      <c r="AJ8" s="685"/>
      <c r="AK8" s="685"/>
      <c r="AL8" s="686">
        <v>0.1</v>
      </c>
      <c r="AM8" s="687"/>
      <c r="AN8" s="687"/>
      <c r="AO8" s="688"/>
      <c r="AP8" s="678" t="s">
        <v>235</v>
      </c>
      <c r="AQ8" s="679"/>
      <c r="AR8" s="679"/>
      <c r="AS8" s="679"/>
      <c r="AT8" s="679"/>
      <c r="AU8" s="679"/>
      <c r="AV8" s="679"/>
      <c r="AW8" s="679"/>
      <c r="AX8" s="679"/>
      <c r="AY8" s="679"/>
      <c r="AZ8" s="679"/>
      <c r="BA8" s="679"/>
      <c r="BB8" s="679"/>
      <c r="BC8" s="679"/>
      <c r="BD8" s="679"/>
      <c r="BE8" s="679"/>
      <c r="BF8" s="680"/>
      <c r="BG8" s="681">
        <v>30200</v>
      </c>
      <c r="BH8" s="682"/>
      <c r="BI8" s="682"/>
      <c r="BJ8" s="682"/>
      <c r="BK8" s="682"/>
      <c r="BL8" s="682"/>
      <c r="BM8" s="682"/>
      <c r="BN8" s="683"/>
      <c r="BO8" s="684">
        <v>1.3</v>
      </c>
      <c r="BP8" s="684"/>
      <c r="BQ8" s="684"/>
      <c r="BR8" s="684"/>
      <c r="BS8" s="690" t="s">
        <v>236</v>
      </c>
      <c r="BT8" s="682"/>
      <c r="BU8" s="682"/>
      <c r="BV8" s="682"/>
      <c r="BW8" s="682"/>
      <c r="BX8" s="682"/>
      <c r="BY8" s="682"/>
      <c r="BZ8" s="682"/>
      <c r="CA8" s="682"/>
      <c r="CB8" s="691"/>
      <c r="CD8" s="696" t="s">
        <v>237</v>
      </c>
      <c r="CE8" s="697"/>
      <c r="CF8" s="697"/>
      <c r="CG8" s="697"/>
      <c r="CH8" s="697"/>
      <c r="CI8" s="697"/>
      <c r="CJ8" s="697"/>
      <c r="CK8" s="697"/>
      <c r="CL8" s="697"/>
      <c r="CM8" s="697"/>
      <c r="CN8" s="697"/>
      <c r="CO8" s="697"/>
      <c r="CP8" s="697"/>
      <c r="CQ8" s="698"/>
      <c r="CR8" s="681">
        <v>3886451</v>
      </c>
      <c r="CS8" s="682"/>
      <c r="CT8" s="682"/>
      <c r="CU8" s="682"/>
      <c r="CV8" s="682"/>
      <c r="CW8" s="682"/>
      <c r="CX8" s="682"/>
      <c r="CY8" s="683"/>
      <c r="CZ8" s="684">
        <v>20.8</v>
      </c>
      <c r="DA8" s="684"/>
      <c r="DB8" s="684"/>
      <c r="DC8" s="684"/>
      <c r="DD8" s="690">
        <v>7370</v>
      </c>
      <c r="DE8" s="682"/>
      <c r="DF8" s="682"/>
      <c r="DG8" s="682"/>
      <c r="DH8" s="682"/>
      <c r="DI8" s="682"/>
      <c r="DJ8" s="682"/>
      <c r="DK8" s="682"/>
      <c r="DL8" s="682"/>
      <c r="DM8" s="682"/>
      <c r="DN8" s="682"/>
      <c r="DO8" s="682"/>
      <c r="DP8" s="683"/>
      <c r="DQ8" s="690">
        <v>2237196</v>
      </c>
      <c r="DR8" s="682"/>
      <c r="DS8" s="682"/>
      <c r="DT8" s="682"/>
      <c r="DU8" s="682"/>
      <c r="DV8" s="682"/>
      <c r="DW8" s="682"/>
      <c r="DX8" s="682"/>
      <c r="DY8" s="682"/>
      <c r="DZ8" s="682"/>
      <c r="EA8" s="682"/>
      <c r="EB8" s="682"/>
      <c r="EC8" s="691"/>
    </row>
    <row r="9" spans="2:143" ht="11.25" customHeight="1" x14ac:dyDescent="0.15">
      <c r="B9" s="678" t="s">
        <v>238</v>
      </c>
      <c r="C9" s="679"/>
      <c r="D9" s="679"/>
      <c r="E9" s="679"/>
      <c r="F9" s="679"/>
      <c r="G9" s="679"/>
      <c r="H9" s="679"/>
      <c r="I9" s="679"/>
      <c r="J9" s="679"/>
      <c r="K9" s="679"/>
      <c r="L9" s="679"/>
      <c r="M9" s="679"/>
      <c r="N9" s="679"/>
      <c r="O9" s="679"/>
      <c r="P9" s="679"/>
      <c r="Q9" s="680"/>
      <c r="R9" s="681">
        <v>3097</v>
      </c>
      <c r="S9" s="682"/>
      <c r="T9" s="682"/>
      <c r="U9" s="682"/>
      <c r="V9" s="682"/>
      <c r="W9" s="682"/>
      <c r="X9" s="682"/>
      <c r="Y9" s="683"/>
      <c r="Z9" s="684">
        <v>0</v>
      </c>
      <c r="AA9" s="684"/>
      <c r="AB9" s="684"/>
      <c r="AC9" s="684"/>
      <c r="AD9" s="685">
        <v>3097</v>
      </c>
      <c r="AE9" s="685"/>
      <c r="AF9" s="685"/>
      <c r="AG9" s="685"/>
      <c r="AH9" s="685"/>
      <c r="AI9" s="685"/>
      <c r="AJ9" s="685"/>
      <c r="AK9" s="685"/>
      <c r="AL9" s="686">
        <v>0</v>
      </c>
      <c r="AM9" s="687"/>
      <c r="AN9" s="687"/>
      <c r="AO9" s="688"/>
      <c r="AP9" s="678" t="s">
        <v>239</v>
      </c>
      <c r="AQ9" s="679"/>
      <c r="AR9" s="679"/>
      <c r="AS9" s="679"/>
      <c r="AT9" s="679"/>
      <c r="AU9" s="679"/>
      <c r="AV9" s="679"/>
      <c r="AW9" s="679"/>
      <c r="AX9" s="679"/>
      <c r="AY9" s="679"/>
      <c r="AZ9" s="679"/>
      <c r="BA9" s="679"/>
      <c r="BB9" s="679"/>
      <c r="BC9" s="679"/>
      <c r="BD9" s="679"/>
      <c r="BE9" s="679"/>
      <c r="BF9" s="680"/>
      <c r="BG9" s="681">
        <v>739069</v>
      </c>
      <c r="BH9" s="682"/>
      <c r="BI9" s="682"/>
      <c r="BJ9" s="682"/>
      <c r="BK9" s="682"/>
      <c r="BL9" s="682"/>
      <c r="BM9" s="682"/>
      <c r="BN9" s="683"/>
      <c r="BO9" s="684">
        <v>32.6</v>
      </c>
      <c r="BP9" s="684"/>
      <c r="BQ9" s="684"/>
      <c r="BR9" s="684"/>
      <c r="BS9" s="690" t="s">
        <v>128</v>
      </c>
      <c r="BT9" s="682"/>
      <c r="BU9" s="682"/>
      <c r="BV9" s="682"/>
      <c r="BW9" s="682"/>
      <c r="BX9" s="682"/>
      <c r="BY9" s="682"/>
      <c r="BZ9" s="682"/>
      <c r="CA9" s="682"/>
      <c r="CB9" s="691"/>
      <c r="CD9" s="696" t="s">
        <v>240</v>
      </c>
      <c r="CE9" s="697"/>
      <c r="CF9" s="697"/>
      <c r="CG9" s="697"/>
      <c r="CH9" s="697"/>
      <c r="CI9" s="697"/>
      <c r="CJ9" s="697"/>
      <c r="CK9" s="697"/>
      <c r="CL9" s="697"/>
      <c r="CM9" s="697"/>
      <c r="CN9" s="697"/>
      <c r="CO9" s="697"/>
      <c r="CP9" s="697"/>
      <c r="CQ9" s="698"/>
      <c r="CR9" s="681">
        <v>2005933</v>
      </c>
      <c r="CS9" s="682"/>
      <c r="CT9" s="682"/>
      <c r="CU9" s="682"/>
      <c r="CV9" s="682"/>
      <c r="CW9" s="682"/>
      <c r="CX9" s="682"/>
      <c r="CY9" s="683"/>
      <c r="CZ9" s="684">
        <v>10.7</v>
      </c>
      <c r="DA9" s="684"/>
      <c r="DB9" s="684"/>
      <c r="DC9" s="684"/>
      <c r="DD9" s="690">
        <v>130414</v>
      </c>
      <c r="DE9" s="682"/>
      <c r="DF9" s="682"/>
      <c r="DG9" s="682"/>
      <c r="DH9" s="682"/>
      <c r="DI9" s="682"/>
      <c r="DJ9" s="682"/>
      <c r="DK9" s="682"/>
      <c r="DL9" s="682"/>
      <c r="DM9" s="682"/>
      <c r="DN9" s="682"/>
      <c r="DO9" s="682"/>
      <c r="DP9" s="683"/>
      <c r="DQ9" s="690">
        <v>1238621</v>
      </c>
      <c r="DR9" s="682"/>
      <c r="DS9" s="682"/>
      <c r="DT9" s="682"/>
      <c r="DU9" s="682"/>
      <c r="DV9" s="682"/>
      <c r="DW9" s="682"/>
      <c r="DX9" s="682"/>
      <c r="DY9" s="682"/>
      <c r="DZ9" s="682"/>
      <c r="EA9" s="682"/>
      <c r="EB9" s="682"/>
      <c r="EC9" s="691"/>
    </row>
    <row r="10" spans="2:143" ht="11.25" customHeight="1" x14ac:dyDescent="0.15">
      <c r="B10" s="678" t="s">
        <v>241</v>
      </c>
      <c r="C10" s="679"/>
      <c r="D10" s="679"/>
      <c r="E10" s="679"/>
      <c r="F10" s="679"/>
      <c r="G10" s="679"/>
      <c r="H10" s="679"/>
      <c r="I10" s="679"/>
      <c r="J10" s="679"/>
      <c r="K10" s="679"/>
      <c r="L10" s="679"/>
      <c r="M10" s="679"/>
      <c r="N10" s="679"/>
      <c r="O10" s="679"/>
      <c r="P10" s="679"/>
      <c r="Q10" s="680"/>
      <c r="R10" s="681" t="s">
        <v>128</v>
      </c>
      <c r="S10" s="682"/>
      <c r="T10" s="682"/>
      <c r="U10" s="682"/>
      <c r="V10" s="682"/>
      <c r="W10" s="682"/>
      <c r="X10" s="682"/>
      <c r="Y10" s="683"/>
      <c r="Z10" s="684" t="s">
        <v>128</v>
      </c>
      <c r="AA10" s="684"/>
      <c r="AB10" s="684"/>
      <c r="AC10" s="684"/>
      <c r="AD10" s="685" t="s">
        <v>128</v>
      </c>
      <c r="AE10" s="685"/>
      <c r="AF10" s="685"/>
      <c r="AG10" s="685"/>
      <c r="AH10" s="685"/>
      <c r="AI10" s="685"/>
      <c r="AJ10" s="685"/>
      <c r="AK10" s="685"/>
      <c r="AL10" s="686" t="s">
        <v>128</v>
      </c>
      <c r="AM10" s="687"/>
      <c r="AN10" s="687"/>
      <c r="AO10" s="688"/>
      <c r="AP10" s="678" t="s">
        <v>242</v>
      </c>
      <c r="AQ10" s="679"/>
      <c r="AR10" s="679"/>
      <c r="AS10" s="679"/>
      <c r="AT10" s="679"/>
      <c r="AU10" s="679"/>
      <c r="AV10" s="679"/>
      <c r="AW10" s="679"/>
      <c r="AX10" s="679"/>
      <c r="AY10" s="679"/>
      <c r="AZ10" s="679"/>
      <c r="BA10" s="679"/>
      <c r="BB10" s="679"/>
      <c r="BC10" s="679"/>
      <c r="BD10" s="679"/>
      <c r="BE10" s="679"/>
      <c r="BF10" s="680"/>
      <c r="BG10" s="681">
        <v>65736</v>
      </c>
      <c r="BH10" s="682"/>
      <c r="BI10" s="682"/>
      <c r="BJ10" s="682"/>
      <c r="BK10" s="682"/>
      <c r="BL10" s="682"/>
      <c r="BM10" s="682"/>
      <c r="BN10" s="683"/>
      <c r="BO10" s="684">
        <v>2.9</v>
      </c>
      <c r="BP10" s="684"/>
      <c r="BQ10" s="684"/>
      <c r="BR10" s="684"/>
      <c r="BS10" s="690">
        <v>32213</v>
      </c>
      <c r="BT10" s="682"/>
      <c r="BU10" s="682"/>
      <c r="BV10" s="682"/>
      <c r="BW10" s="682"/>
      <c r="BX10" s="682"/>
      <c r="BY10" s="682"/>
      <c r="BZ10" s="682"/>
      <c r="CA10" s="682"/>
      <c r="CB10" s="691"/>
      <c r="CD10" s="696" t="s">
        <v>243</v>
      </c>
      <c r="CE10" s="697"/>
      <c r="CF10" s="697"/>
      <c r="CG10" s="697"/>
      <c r="CH10" s="697"/>
      <c r="CI10" s="697"/>
      <c r="CJ10" s="697"/>
      <c r="CK10" s="697"/>
      <c r="CL10" s="697"/>
      <c r="CM10" s="697"/>
      <c r="CN10" s="697"/>
      <c r="CO10" s="697"/>
      <c r="CP10" s="697"/>
      <c r="CQ10" s="698"/>
      <c r="CR10" s="681">
        <v>46955</v>
      </c>
      <c r="CS10" s="682"/>
      <c r="CT10" s="682"/>
      <c r="CU10" s="682"/>
      <c r="CV10" s="682"/>
      <c r="CW10" s="682"/>
      <c r="CX10" s="682"/>
      <c r="CY10" s="683"/>
      <c r="CZ10" s="684">
        <v>0.3</v>
      </c>
      <c r="DA10" s="684"/>
      <c r="DB10" s="684"/>
      <c r="DC10" s="684"/>
      <c r="DD10" s="690" t="s">
        <v>128</v>
      </c>
      <c r="DE10" s="682"/>
      <c r="DF10" s="682"/>
      <c r="DG10" s="682"/>
      <c r="DH10" s="682"/>
      <c r="DI10" s="682"/>
      <c r="DJ10" s="682"/>
      <c r="DK10" s="682"/>
      <c r="DL10" s="682"/>
      <c r="DM10" s="682"/>
      <c r="DN10" s="682"/>
      <c r="DO10" s="682"/>
      <c r="DP10" s="683"/>
      <c r="DQ10" s="690">
        <v>42366</v>
      </c>
      <c r="DR10" s="682"/>
      <c r="DS10" s="682"/>
      <c r="DT10" s="682"/>
      <c r="DU10" s="682"/>
      <c r="DV10" s="682"/>
      <c r="DW10" s="682"/>
      <c r="DX10" s="682"/>
      <c r="DY10" s="682"/>
      <c r="DZ10" s="682"/>
      <c r="EA10" s="682"/>
      <c r="EB10" s="682"/>
      <c r="EC10" s="691"/>
    </row>
    <row r="11" spans="2:143" ht="11.25" customHeight="1" x14ac:dyDescent="0.15">
      <c r="B11" s="678" t="s">
        <v>244</v>
      </c>
      <c r="C11" s="679"/>
      <c r="D11" s="679"/>
      <c r="E11" s="679"/>
      <c r="F11" s="679"/>
      <c r="G11" s="679"/>
      <c r="H11" s="679"/>
      <c r="I11" s="679"/>
      <c r="J11" s="679"/>
      <c r="K11" s="679"/>
      <c r="L11" s="679"/>
      <c r="M11" s="679"/>
      <c r="N11" s="679"/>
      <c r="O11" s="679"/>
      <c r="P11" s="679"/>
      <c r="Q11" s="680"/>
      <c r="R11" s="681">
        <v>388554</v>
      </c>
      <c r="S11" s="682"/>
      <c r="T11" s="682"/>
      <c r="U11" s="682"/>
      <c r="V11" s="682"/>
      <c r="W11" s="682"/>
      <c r="X11" s="682"/>
      <c r="Y11" s="683"/>
      <c r="Z11" s="686">
        <v>2.1</v>
      </c>
      <c r="AA11" s="687"/>
      <c r="AB11" s="687"/>
      <c r="AC11" s="699"/>
      <c r="AD11" s="690">
        <v>388554</v>
      </c>
      <c r="AE11" s="682"/>
      <c r="AF11" s="682"/>
      <c r="AG11" s="682"/>
      <c r="AH11" s="682"/>
      <c r="AI11" s="682"/>
      <c r="AJ11" s="682"/>
      <c r="AK11" s="683"/>
      <c r="AL11" s="686">
        <v>4.2</v>
      </c>
      <c r="AM11" s="687"/>
      <c r="AN11" s="687"/>
      <c r="AO11" s="688"/>
      <c r="AP11" s="678" t="s">
        <v>245</v>
      </c>
      <c r="AQ11" s="679"/>
      <c r="AR11" s="679"/>
      <c r="AS11" s="679"/>
      <c r="AT11" s="679"/>
      <c r="AU11" s="679"/>
      <c r="AV11" s="679"/>
      <c r="AW11" s="679"/>
      <c r="AX11" s="679"/>
      <c r="AY11" s="679"/>
      <c r="AZ11" s="679"/>
      <c r="BA11" s="679"/>
      <c r="BB11" s="679"/>
      <c r="BC11" s="679"/>
      <c r="BD11" s="679"/>
      <c r="BE11" s="679"/>
      <c r="BF11" s="680"/>
      <c r="BG11" s="681">
        <v>162416</v>
      </c>
      <c r="BH11" s="682"/>
      <c r="BI11" s="682"/>
      <c r="BJ11" s="682"/>
      <c r="BK11" s="682"/>
      <c r="BL11" s="682"/>
      <c r="BM11" s="682"/>
      <c r="BN11" s="683"/>
      <c r="BO11" s="684">
        <v>7.2</v>
      </c>
      <c r="BP11" s="684"/>
      <c r="BQ11" s="684"/>
      <c r="BR11" s="684"/>
      <c r="BS11" s="690">
        <v>10936</v>
      </c>
      <c r="BT11" s="682"/>
      <c r="BU11" s="682"/>
      <c r="BV11" s="682"/>
      <c r="BW11" s="682"/>
      <c r="BX11" s="682"/>
      <c r="BY11" s="682"/>
      <c r="BZ11" s="682"/>
      <c r="CA11" s="682"/>
      <c r="CB11" s="691"/>
      <c r="CD11" s="696" t="s">
        <v>246</v>
      </c>
      <c r="CE11" s="697"/>
      <c r="CF11" s="697"/>
      <c r="CG11" s="697"/>
      <c r="CH11" s="697"/>
      <c r="CI11" s="697"/>
      <c r="CJ11" s="697"/>
      <c r="CK11" s="697"/>
      <c r="CL11" s="697"/>
      <c r="CM11" s="697"/>
      <c r="CN11" s="697"/>
      <c r="CO11" s="697"/>
      <c r="CP11" s="697"/>
      <c r="CQ11" s="698"/>
      <c r="CR11" s="681">
        <v>1775823</v>
      </c>
      <c r="CS11" s="682"/>
      <c r="CT11" s="682"/>
      <c r="CU11" s="682"/>
      <c r="CV11" s="682"/>
      <c r="CW11" s="682"/>
      <c r="CX11" s="682"/>
      <c r="CY11" s="683"/>
      <c r="CZ11" s="684">
        <v>9.5</v>
      </c>
      <c r="DA11" s="684"/>
      <c r="DB11" s="684"/>
      <c r="DC11" s="684"/>
      <c r="DD11" s="690">
        <v>585855</v>
      </c>
      <c r="DE11" s="682"/>
      <c r="DF11" s="682"/>
      <c r="DG11" s="682"/>
      <c r="DH11" s="682"/>
      <c r="DI11" s="682"/>
      <c r="DJ11" s="682"/>
      <c r="DK11" s="682"/>
      <c r="DL11" s="682"/>
      <c r="DM11" s="682"/>
      <c r="DN11" s="682"/>
      <c r="DO11" s="682"/>
      <c r="DP11" s="683"/>
      <c r="DQ11" s="690">
        <v>619932</v>
      </c>
      <c r="DR11" s="682"/>
      <c r="DS11" s="682"/>
      <c r="DT11" s="682"/>
      <c r="DU11" s="682"/>
      <c r="DV11" s="682"/>
      <c r="DW11" s="682"/>
      <c r="DX11" s="682"/>
      <c r="DY11" s="682"/>
      <c r="DZ11" s="682"/>
      <c r="EA11" s="682"/>
      <c r="EB11" s="682"/>
      <c r="EC11" s="691"/>
    </row>
    <row r="12" spans="2:143" ht="11.25" customHeight="1" x14ac:dyDescent="0.15">
      <c r="B12" s="678" t="s">
        <v>247</v>
      </c>
      <c r="C12" s="679"/>
      <c r="D12" s="679"/>
      <c r="E12" s="679"/>
      <c r="F12" s="679"/>
      <c r="G12" s="679"/>
      <c r="H12" s="679"/>
      <c r="I12" s="679"/>
      <c r="J12" s="679"/>
      <c r="K12" s="679"/>
      <c r="L12" s="679"/>
      <c r="M12" s="679"/>
      <c r="N12" s="679"/>
      <c r="O12" s="679"/>
      <c r="P12" s="679"/>
      <c r="Q12" s="680"/>
      <c r="R12" s="681">
        <v>1228</v>
      </c>
      <c r="S12" s="682"/>
      <c r="T12" s="682"/>
      <c r="U12" s="682"/>
      <c r="V12" s="682"/>
      <c r="W12" s="682"/>
      <c r="X12" s="682"/>
      <c r="Y12" s="683"/>
      <c r="Z12" s="684">
        <v>0</v>
      </c>
      <c r="AA12" s="684"/>
      <c r="AB12" s="684"/>
      <c r="AC12" s="684"/>
      <c r="AD12" s="685">
        <v>1228</v>
      </c>
      <c r="AE12" s="685"/>
      <c r="AF12" s="685"/>
      <c r="AG12" s="685"/>
      <c r="AH12" s="685"/>
      <c r="AI12" s="685"/>
      <c r="AJ12" s="685"/>
      <c r="AK12" s="685"/>
      <c r="AL12" s="686">
        <v>0</v>
      </c>
      <c r="AM12" s="687"/>
      <c r="AN12" s="687"/>
      <c r="AO12" s="688"/>
      <c r="AP12" s="678" t="s">
        <v>248</v>
      </c>
      <c r="AQ12" s="679"/>
      <c r="AR12" s="679"/>
      <c r="AS12" s="679"/>
      <c r="AT12" s="679"/>
      <c r="AU12" s="679"/>
      <c r="AV12" s="679"/>
      <c r="AW12" s="679"/>
      <c r="AX12" s="679"/>
      <c r="AY12" s="679"/>
      <c r="AZ12" s="679"/>
      <c r="BA12" s="679"/>
      <c r="BB12" s="679"/>
      <c r="BC12" s="679"/>
      <c r="BD12" s="679"/>
      <c r="BE12" s="679"/>
      <c r="BF12" s="680"/>
      <c r="BG12" s="681">
        <v>957144</v>
      </c>
      <c r="BH12" s="682"/>
      <c r="BI12" s="682"/>
      <c r="BJ12" s="682"/>
      <c r="BK12" s="682"/>
      <c r="BL12" s="682"/>
      <c r="BM12" s="682"/>
      <c r="BN12" s="683"/>
      <c r="BO12" s="684">
        <v>42.2</v>
      </c>
      <c r="BP12" s="684"/>
      <c r="BQ12" s="684"/>
      <c r="BR12" s="684"/>
      <c r="BS12" s="690" t="s">
        <v>128</v>
      </c>
      <c r="BT12" s="682"/>
      <c r="BU12" s="682"/>
      <c r="BV12" s="682"/>
      <c r="BW12" s="682"/>
      <c r="BX12" s="682"/>
      <c r="BY12" s="682"/>
      <c r="BZ12" s="682"/>
      <c r="CA12" s="682"/>
      <c r="CB12" s="691"/>
      <c r="CD12" s="696" t="s">
        <v>249</v>
      </c>
      <c r="CE12" s="697"/>
      <c r="CF12" s="697"/>
      <c r="CG12" s="697"/>
      <c r="CH12" s="697"/>
      <c r="CI12" s="697"/>
      <c r="CJ12" s="697"/>
      <c r="CK12" s="697"/>
      <c r="CL12" s="697"/>
      <c r="CM12" s="697"/>
      <c r="CN12" s="697"/>
      <c r="CO12" s="697"/>
      <c r="CP12" s="697"/>
      <c r="CQ12" s="698"/>
      <c r="CR12" s="681">
        <v>775364</v>
      </c>
      <c r="CS12" s="682"/>
      <c r="CT12" s="682"/>
      <c r="CU12" s="682"/>
      <c r="CV12" s="682"/>
      <c r="CW12" s="682"/>
      <c r="CX12" s="682"/>
      <c r="CY12" s="683"/>
      <c r="CZ12" s="684">
        <v>4.2</v>
      </c>
      <c r="DA12" s="684"/>
      <c r="DB12" s="684"/>
      <c r="DC12" s="684"/>
      <c r="DD12" s="690">
        <v>290978</v>
      </c>
      <c r="DE12" s="682"/>
      <c r="DF12" s="682"/>
      <c r="DG12" s="682"/>
      <c r="DH12" s="682"/>
      <c r="DI12" s="682"/>
      <c r="DJ12" s="682"/>
      <c r="DK12" s="682"/>
      <c r="DL12" s="682"/>
      <c r="DM12" s="682"/>
      <c r="DN12" s="682"/>
      <c r="DO12" s="682"/>
      <c r="DP12" s="683"/>
      <c r="DQ12" s="690">
        <v>194839</v>
      </c>
      <c r="DR12" s="682"/>
      <c r="DS12" s="682"/>
      <c r="DT12" s="682"/>
      <c r="DU12" s="682"/>
      <c r="DV12" s="682"/>
      <c r="DW12" s="682"/>
      <c r="DX12" s="682"/>
      <c r="DY12" s="682"/>
      <c r="DZ12" s="682"/>
      <c r="EA12" s="682"/>
      <c r="EB12" s="682"/>
      <c r="EC12" s="691"/>
    </row>
    <row r="13" spans="2:143" ht="11.25" customHeight="1" x14ac:dyDescent="0.15">
      <c r="B13" s="678" t="s">
        <v>250</v>
      </c>
      <c r="C13" s="679"/>
      <c r="D13" s="679"/>
      <c r="E13" s="679"/>
      <c r="F13" s="679"/>
      <c r="G13" s="679"/>
      <c r="H13" s="679"/>
      <c r="I13" s="679"/>
      <c r="J13" s="679"/>
      <c r="K13" s="679"/>
      <c r="L13" s="679"/>
      <c r="M13" s="679"/>
      <c r="N13" s="679"/>
      <c r="O13" s="679"/>
      <c r="P13" s="679"/>
      <c r="Q13" s="680"/>
      <c r="R13" s="681" t="s">
        <v>128</v>
      </c>
      <c r="S13" s="682"/>
      <c r="T13" s="682"/>
      <c r="U13" s="682"/>
      <c r="V13" s="682"/>
      <c r="W13" s="682"/>
      <c r="X13" s="682"/>
      <c r="Y13" s="683"/>
      <c r="Z13" s="684" t="s">
        <v>236</v>
      </c>
      <c r="AA13" s="684"/>
      <c r="AB13" s="684"/>
      <c r="AC13" s="684"/>
      <c r="AD13" s="685" t="s">
        <v>236</v>
      </c>
      <c r="AE13" s="685"/>
      <c r="AF13" s="685"/>
      <c r="AG13" s="685"/>
      <c r="AH13" s="685"/>
      <c r="AI13" s="685"/>
      <c r="AJ13" s="685"/>
      <c r="AK13" s="685"/>
      <c r="AL13" s="686" t="s">
        <v>128</v>
      </c>
      <c r="AM13" s="687"/>
      <c r="AN13" s="687"/>
      <c r="AO13" s="688"/>
      <c r="AP13" s="678" t="s">
        <v>251</v>
      </c>
      <c r="AQ13" s="679"/>
      <c r="AR13" s="679"/>
      <c r="AS13" s="679"/>
      <c r="AT13" s="679"/>
      <c r="AU13" s="679"/>
      <c r="AV13" s="679"/>
      <c r="AW13" s="679"/>
      <c r="AX13" s="679"/>
      <c r="AY13" s="679"/>
      <c r="AZ13" s="679"/>
      <c r="BA13" s="679"/>
      <c r="BB13" s="679"/>
      <c r="BC13" s="679"/>
      <c r="BD13" s="679"/>
      <c r="BE13" s="679"/>
      <c r="BF13" s="680"/>
      <c r="BG13" s="681">
        <v>904655</v>
      </c>
      <c r="BH13" s="682"/>
      <c r="BI13" s="682"/>
      <c r="BJ13" s="682"/>
      <c r="BK13" s="682"/>
      <c r="BL13" s="682"/>
      <c r="BM13" s="682"/>
      <c r="BN13" s="683"/>
      <c r="BO13" s="684">
        <v>39.9</v>
      </c>
      <c r="BP13" s="684"/>
      <c r="BQ13" s="684"/>
      <c r="BR13" s="684"/>
      <c r="BS13" s="690" t="s">
        <v>236</v>
      </c>
      <c r="BT13" s="682"/>
      <c r="BU13" s="682"/>
      <c r="BV13" s="682"/>
      <c r="BW13" s="682"/>
      <c r="BX13" s="682"/>
      <c r="BY13" s="682"/>
      <c r="BZ13" s="682"/>
      <c r="CA13" s="682"/>
      <c r="CB13" s="691"/>
      <c r="CD13" s="696" t="s">
        <v>252</v>
      </c>
      <c r="CE13" s="697"/>
      <c r="CF13" s="697"/>
      <c r="CG13" s="697"/>
      <c r="CH13" s="697"/>
      <c r="CI13" s="697"/>
      <c r="CJ13" s="697"/>
      <c r="CK13" s="697"/>
      <c r="CL13" s="697"/>
      <c r="CM13" s="697"/>
      <c r="CN13" s="697"/>
      <c r="CO13" s="697"/>
      <c r="CP13" s="697"/>
      <c r="CQ13" s="698"/>
      <c r="CR13" s="681">
        <v>1627929</v>
      </c>
      <c r="CS13" s="682"/>
      <c r="CT13" s="682"/>
      <c r="CU13" s="682"/>
      <c r="CV13" s="682"/>
      <c r="CW13" s="682"/>
      <c r="CX13" s="682"/>
      <c r="CY13" s="683"/>
      <c r="CZ13" s="684">
        <v>8.6999999999999993</v>
      </c>
      <c r="DA13" s="684"/>
      <c r="DB13" s="684"/>
      <c r="DC13" s="684"/>
      <c r="DD13" s="690">
        <v>341306</v>
      </c>
      <c r="DE13" s="682"/>
      <c r="DF13" s="682"/>
      <c r="DG13" s="682"/>
      <c r="DH13" s="682"/>
      <c r="DI13" s="682"/>
      <c r="DJ13" s="682"/>
      <c r="DK13" s="682"/>
      <c r="DL13" s="682"/>
      <c r="DM13" s="682"/>
      <c r="DN13" s="682"/>
      <c r="DO13" s="682"/>
      <c r="DP13" s="683"/>
      <c r="DQ13" s="690">
        <v>1176406</v>
      </c>
      <c r="DR13" s="682"/>
      <c r="DS13" s="682"/>
      <c r="DT13" s="682"/>
      <c r="DU13" s="682"/>
      <c r="DV13" s="682"/>
      <c r="DW13" s="682"/>
      <c r="DX13" s="682"/>
      <c r="DY13" s="682"/>
      <c r="DZ13" s="682"/>
      <c r="EA13" s="682"/>
      <c r="EB13" s="682"/>
      <c r="EC13" s="691"/>
    </row>
    <row r="14" spans="2:143" ht="11.25" customHeight="1" x14ac:dyDescent="0.15">
      <c r="B14" s="678" t="s">
        <v>253</v>
      </c>
      <c r="C14" s="679"/>
      <c r="D14" s="679"/>
      <c r="E14" s="679"/>
      <c r="F14" s="679"/>
      <c r="G14" s="679"/>
      <c r="H14" s="679"/>
      <c r="I14" s="679"/>
      <c r="J14" s="679"/>
      <c r="K14" s="679"/>
      <c r="L14" s="679"/>
      <c r="M14" s="679"/>
      <c r="N14" s="679"/>
      <c r="O14" s="679"/>
      <c r="P14" s="679"/>
      <c r="Q14" s="680"/>
      <c r="R14" s="681">
        <v>27463</v>
      </c>
      <c r="S14" s="682"/>
      <c r="T14" s="682"/>
      <c r="U14" s="682"/>
      <c r="V14" s="682"/>
      <c r="W14" s="682"/>
      <c r="X14" s="682"/>
      <c r="Y14" s="683"/>
      <c r="Z14" s="684">
        <v>0.1</v>
      </c>
      <c r="AA14" s="684"/>
      <c r="AB14" s="684"/>
      <c r="AC14" s="684"/>
      <c r="AD14" s="685">
        <v>27463</v>
      </c>
      <c r="AE14" s="685"/>
      <c r="AF14" s="685"/>
      <c r="AG14" s="685"/>
      <c r="AH14" s="685"/>
      <c r="AI14" s="685"/>
      <c r="AJ14" s="685"/>
      <c r="AK14" s="685"/>
      <c r="AL14" s="686">
        <v>0.3</v>
      </c>
      <c r="AM14" s="687"/>
      <c r="AN14" s="687"/>
      <c r="AO14" s="688"/>
      <c r="AP14" s="678" t="s">
        <v>254</v>
      </c>
      <c r="AQ14" s="679"/>
      <c r="AR14" s="679"/>
      <c r="AS14" s="679"/>
      <c r="AT14" s="679"/>
      <c r="AU14" s="679"/>
      <c r="AV14" s="679"/>
      <c r="AW14" s="679"/>
      <c r="AX14" s="679"/>
      <c r="AY14" s="679"/>
      <c r="AZ14" s="679"/>
      <c r="BA14" s="679"/>
      <c r="BB14" s="679"/>
      <c r="BC14" s="679"/>
      <c r="BD14" s="679"/>
      <c r="BE14" s="679"/>
      <c r="BF14" s="680"/>
      <c r="BG14" s="681">
        <v>53025</v>
      </c>
      <c r="BH14" s="682"/>
      <c r="BI14" s="682"/>
      <c r="BJ14" s="682"/>
      <c r="BK14" s="682"/>
      <c r="BL14" s="682"/>
      <c r="BM14" s="682"/>
      <c r="BN14" s="683"/>
      <c r="BO14" s="684">
        <v>2.2999999999999998</v>
      </c>
      <c r="BP14" s="684"/>
      <c r="BQ14" s="684"/>
      <c r="BR14" s="684"/>
      <c r="BS14" s="690" t="s">
        <v>128</v>
      </c>
      <c r="BT14" s="682"/>
      <c r="BU14" s="682"/>
      <c r="BV14" s="682"/>
      <c r="BW14" s="682"/>
      <c r="BX14" s="682"/>
      <c r="BY14" s="682"/>
      <c r="BZ14" s="682"/>
      <c r="CA14" s="682"/>
      <c r="CB14" s="691"/>
      <c r="CD14" s="696" t="s">
        <v>255</v>
      </c>
      <c r="CE14" s="697"/>
      <c r="CF14" s="697"/>
      <c r="CG14" s="697"/>
      <c r="CH14" s="697"/>
      <c r="CI14" s="697"/>
      <c r="CJ14" s="697"/>
      <c r="CK14" s="697"/>
      <c r="CL14" s="697"/>
      <c r="CM14" s="697"/>
      <c r="CN14" s="697"/>
      <c r="CO14" s="697"/>
      <c r="CP14" s="697"/>
      <c r="CQ14" s="698"/>
      <c r="CR14" s="681">
        <v>1253255</v>
      </c>
      <c r="CS14" s="682"/>
      <c r="CT14" s="682"/>
      <c r="CU14" s="682"/>
      <c r="CV14" s="682"/>
      <c r="CW14" s="682"/>
      <c r="CX14" s="682"/>
      <c r="CY14" s="683"/>
      <c r="CZ14" s="684">
        <v>6.7</v>
      </c>
      <c r="DA14" s="684"/>
      <c r="DB14" s="684"/>
      <c r="DC14" s="684"/>
      <c r="DD14" s="690" t="s">
        <v>128</v>
      </c>
      <c r="DE14" s="682"/>
      <c r="DF14" s="682"/>
      <c r="DG14" s="682"/>
      <c r="DH14" s="682"/>
      <c r="DI14" s="682"/>
      <c r="DJ14" s="682"/>
      <c r="DK14" s="682"/>
      <c r="DL14" s="682"/>
      <c r="DM14" s="682"/>
      <c r="DN14" s="682"/>
      <c r="DO14" s="682"/>
      <c r="DP14" s="683"/>
      <c r="DQ14" s="690">
        <v>549939</v>
      </c>
      <c r="DR14" s="682"/>
      <c r="DS14" s="682"/>
      <c r="DT14" s="682"/>
      <c r="DU14" s="682"/>
      <c r="DV14" s="682"/>
      <c r="DW14" s="682"/>
      <c r="DX14" s="682"/>
      <c r="DY14" s="682"/>
      <c r="DZ14" s="682"/>
      <c r="EA14" s="682"/>
      <c r="EB14" s="682"/>
      <c r="EC14" s="691"/>
    </row>
    <row r="15" spans="2:143" ht="11.25" customHeight="1" x14ac:dyDescent="0.15">
      <c r="B15" s="678" t="s">
        <v>256</v>
      </c>
      <c r="C15" s="679"/>
      <c r="D15" s="679"/>
      <c r="E15" s="679"/>
      <c r="F15" s="679"/>
      <c r="G15" s="679"/>
      <c r="H15" s="679"/>
      <c r="I15" s="679"/>
      <c r="J15" s="679"/>
      <c r="K15" s="679"/>
      <c r="L15" s="679"/>
      <c r="M15" s="679"/>
      <c r="N15" s="679"/>
      <c r="O15" s="679"/>
      <c r="P15" s="679"/>
      <c r="Q15" s="680"/>
      <c r="R15" s="681" t="s">
        <v>128</v>
      </c>
      <c r="S15" s="682"/>
      <c r="T15" s="682"/>
      <c r="U15" s="682"/>
      <c r="V15" s="682"/>
      <c r="W15" s="682"/>
      <c r="X15" s="682"/>
      <c r="Y15" s="683"/>
      <c r="Z15" s="684" t="s">
        <v>236</v>
      </c>
      <c r="AA15" s="684"/>
      <c r="AB15" s="684"/>
      <c r="AC15" s="684"/>
      <c r="AD15" s="685" t="s">
        <v>236</v>
      </c>
      <c r="AE15" s="685"/>
      <c r="AF15" s="685"/>
      <c r="AG15" s="685"/>
      <c r="AH15" s="685"/>
      <c r="AI15" s="685"/>
      <c r="AJ15" s="685"/>
      <c r="AK15" s="685"/>
      <c r="AL15" s="686" t="s">
        <v>128</v>
      </c>
      <c r="AM15" s="687"/>
      <c r="AN15" s="687"/>
      <c r="AO15" s="688"/>
      <c r="AP15" s="678" t="s">
        <v>257</v>
      </c>
      <c r="AQ15" s="679"/>
      <c r="AR15" s="679"/>
      <c r="AS15" s="679"/>
      <c r="AT15" s="679"/>
      <c r="AU15" s="679"/>
      <c r="AV15" s="679"/>
      <c r="AW15" s="679"/>
      <c r="AX15" s="679"/>
      <c r="AY15" s="679"/>
      <c r="AZ15" s="679"/>
      <c r="BA15" s="679"/>
      <c r="BB15" s="679"/>
      <c r="BC15" s="679"/>
      <c r="BD15" s="679"/>
      <c r="BE15" s="679"/>
      <c r="BF15" s="680"/>
      <c r="BG15" s="681">
        <v>163592</v>
      </c>
      <c r="BH15" s="682"/>
      <c r="BI15" s="682"/>
      <c r="BJ15" s="682"/>
      <c r="BK15" s="682"/>
      <c r="BL15" s="682"/>
      <c r="BM15" s="682"/>
      <c r="BN15" s="683"/>
      <c r="BO15" s="684">
        <v>7.2</v>
      </c>
      <c r="BP15" s="684"/>
      <c r="BQ15" s="684"/>
      <c r="BR15" s="684"/>
      <c r="BS15" s="690" t="s">
        <v>128</v>
      </c>
      <c r="BT15" s="682"/>
      <c r="BU15" s="682"/>
      <c r="BV15" s="682"/>
      <c r="BW15" s="682"/>
      <c r="BX15" s="682"/>
      <c r="BY15" s="682"/>
      <c r="BZ15" s="682"/>
      <c r="CA15" s="682"/>
      <c r="CB15" s="691"/>
      <c r="CD15" s="696" t="s">
        <v>258</v>
      </c>
      <c r="CE15" s="697"/>
      <c r="CF15" s="697"/>
      <c r="CG15" s="697"/>
      <c r="CH15" s="697"/>
      <c r="CI15" s="697"/>
      <c r="CJ15" s="697"/>
      <c r="CK15" s="697"/>
      <c r="CL15" s="697"/>
      <c r="CM15" s="697"/>
      <c r="CN15" s="697"/>
      <c r="CO15" s="697"/>
      <c r="CP15" s="697"/>
      <c r="CQ15" s="698"/>
      <c r="CR15" s="681">
        <v>1616720</v>
      </c>
      <c r="CS15" s="682"/>
      <c r="CT15" s="682"/>
      <c r="CU15" s="682"/>
      <c r="CV15" s="682"/>
      <c r="CW15" s="682"/>
      <c r="CX15" s="682"/>
      <c r="CY15" s="683"/>
      <c r="CZ15" s="684">
        <v>8.6999999999999993</v>
      </c>
      <c r="DA15" s="684"/>
      <c r="DB15" s="684"/>
      <c r="DC15" s="684"/>
      <c r="DD15" s="690">
        <v>224816</v>
      </c>
      <c r="DE15" s="682"/>
      <c r="DF15" s="682"/>
      <c r="DG15" s="682"/>
      <c r="DH15" s="682"/>
      <c r="DI15" s="682"/>
      <c r="DJ15" s="682"/>
      <c r="DK15" s="682"/>
      <c r="DL15" s="682"/>
      <c r="DM15" s="682"/>
      <c r="DN15" s="682"/>
      <c r="DO15" s="682"/>
      <c r="DP15" s="683"/>
      <c r="DQ15" s="690">
        <v>1281296</v>
      </c>
      <c r="DR15" s="682"/>
      <c r="DS15" s="682"/>
      <c r="DT15" s="682"/>
      <c r="DU15" s="682"/>
      <c r="DV15" s="682"/>
      <c r="DW15" s="682"/>
      <c r="DX15" s="682"/>
      <c r="DY15" s="682"/>
      <c r="DZ15" s="682"/>
      <c r="EA15" s="682"/>
      <c r="EB15" s="682"/>
      <c r="EC15" s="691"/>
    </row>
    <row r="16" spans="2:143" ht="11.25" customHeight="1" x14ac:dyDescent="0.15">
      <c r="B16" s="678" t="s">
        <v>259</v>
      </c>
      <c r="C16" s="679"/>
      <c r="D16" s="679"/>
      <c r="E16" s="679"/>
      <c r="F16" s="679"/>
      <c r="G16" s="679"/>
      <c r="H16" s="679"/>
      <c r="I16" s="679"/>
      <c r="J16" s="679"/>
      <c r="K16" s="679"/>
      <c r="L16" s="679"/>
      <c r="M16" s="679"/>
      <c r="N16" s="679"/>
      <c r="O16" s="679"/>
      <c r="P16" s="679"/>
      <c r="Q16" s="680"/>
      <c r="R16" s="681">
        <v>7931</v>
      </c>
      <c r="S16" s="682"/>
      <c r="T16" s="682"/>
      <c r="U16" s="682"/>
      <c r="V16" s="682"/>
      <c r="W16" s="682"/>
      <c r="X16" s="682"/>
      <c r="Y16" s="683"/>
      <c r="Z16" s="684">
        <v>0</v>
      </c>
      <c r="AA16" s="684"/>
      <c r="AB16" s="684"/>
      <c r="AC16" s="684"/>
      <c r="AD16" s="685">
        <v>7931</v>
      </c>
      <c r="AE16" s="685"/>
      <c r="AF16" s="685"/>
      <c r="AG16" s="685"/>
      <c r="AH16" s="685"/>
      <c r="AI16" s="685"/>
      <c r="AJ16" s="685"/>
      <c r="AK16" s="685"/>
      <c r="AL16" s="686">
        <v>0.1</v>
      </c>
      <c r="AM16" s="687"/>
      <c r="AN16" s="687"/>
      <c r="AO16" s="688"/>
      <c r="AP16" s="678" t="s">
        <v>260</v>
      </c>
      <c r="AQ16" s="679"/>
      <c r="AR16" s="679"/>
      <c r="AS16" s="679"/>
      <c r="AT16" s="679"/>
      <c r="AU16" s="679"/>
      <c r="AV16" s="679"/>
      <c r="AW16" s="679"/>
      <c r="AX16" s="679"/>
      <c r="AY16" s="679"/>
      <c r="AZ16" s="679"/>
      <c r="BA16" s="679"/>
      <c r="BB16" s="679"/>
      <c r="BC16" s="679"/>
      <c r="BD16" s="679"/>
      <c r="BE16" s="679"/>
      <c r="BF16" s="680"/>
      <c r="BG16" s="681">
        <v>353</v>
      </c>
      <c r="BH16" s="682"/>
      <c r="BI16" s="682"/>
      <c r="BJ16" s="682"/>
      <c r="BK16" s="682"/>
      <c r="BL16" s="682"/>
      <c r="BM16" s="682"/>
      <c r="BN16" s="683"/>
      <c r="BO16" s="684">
        <v>0</v>
      </c>
      <c r="BP16" s="684"/>
      <c r="BQ16" s="684"/>
      <c r="BR16" s="684"/>
      <c r="BS16" s="690" t="s">
        <v>236</v>
      </c>
      <c r="BT16" s="682"/>
      <c r="BU16" s="682"/>
      <c r="BV16" s="682"/>
      <c r="BW16" s="682"/>
      <c r="BX16" s="682"/>
      <c r="BY16" s="682"/>
      <c r="BZ16" s="682"/>
      <c r="CA16" s="682"/>
      <c r="CB16" s="691"/>
      <c r="CD16" s="696" t="s">
        <v>261</v>
      </c>
      <c r="CE16" s="697"/>
      <c r="CF16" s="697"/>
      <c r="CG16" s="697"/>
      <c r="CH16" s="697"/>
      <c r="CI16" s="697"/>
      <c r="CJ16" s="697"/>
      <c r="CK16" s="697"/>
      <c r="CL16" s="697"/>
      <c r="CM16" s="697"/>
      <c r="CN16" s="697"/>
      <c r="CO16" s="697"/>
      <c r="CP16" s="697"/>
      <c r="CQ16" s="698"/>
      <c r="CR16" s="681" t="s">
        <v>128</v>
      </c>
      <c r="CS16" s="682"/>
      <c r="CT16" s="682"/>
      <c r="CU16" s="682"/>
      <c r="CV16" s="682"/>
      <c r="CW16" s="682"/>
      <c r="CX16" s="682"/>
      <c r="CY16" s="683"/>
      <c r="CZ16" s="684" t="s">
        <v>128</v>
      </c>
      <c r="DA16" s="684"/>
      <c r="DB16" s="684"/>
      <c r="DC16" s="684"/>
      <c r="DD16" s="690" t="s">
        <v>128</v>
      </c>
      <c r="DE16" s="682"/>
      <c r="DF16" s="682"/>
      <c r="DG16" s="682"/>
      <c r="DH16" s="682"/>
      <c r="DI16" s="682"/>
      <c r="DJ16" s="682"/>
      <c r="DK16" s="682"/>
      <c r="DL16" s="682"/>
      <c r="DM16" s="682"/>
      <c r="DN16" s="682"/>
      <c r="DO16" s="682"/>
      <c r="DP16" s="683"/>
      <c r="DQ16" s="690" t="s">
        <v>236</v>
      </c>
      <c r="DR16" s="682"/>
      <c r="DS16" s="682"/>
      <c r="DT16" s="682"/>
      <c r="DU16" s="682"/>
      <c r="DV16" s="682"/>
      <c r="DW16" s="682"/>
      <c r="DX16" s="682"/>
      <c r="DY16" s="682"/>
      <c r="DZ16" s="682"/>
      <c r="EA16" s="682"/>
      <c r="EB16" s="682"/>
      <c r="EC16" s="691"/>
    </row>
    <row r="17" spans="2:133" ht="11.25" customHeight="1" x14ac:dyDescent="0.15">
      <c r="B17" s="678" t="s">
        <v>262</v>
      </c>
      <c r="C17" s="679"/>
      <c r="D17" s="679"/>
      <c r="E17" s="679"/>
      <c r="F17" s="679"/>
      <c r="G17" s="679"/>
      <c r="H17" s="679"/>
      <c r="I17" s="679"/>
      <c r="J17" s="679"/>
      <c r="K17" s="679"/>
      <c r="L17" s="679"/>
      <c r="M17" s="679"/>
      <c r="N17" s="679"/>
      <c r="O17" s="679"/>
      <c r="P17" s="679"/>
      <c r="Q17" s="680"/>
      <c r="R17" s="681">
        <v>35341</v>
      </c>
      <c r="S17" s="682"/>
      <c r="T17" s="682"/>
      <c r="U17" s="682"/>
      <c r="V17" s="682"/>
      <c r="W17" s="682"/>
      <c r="X17" s="682"/>
      <c r="Y17" s="683"/>
      <c r="Z17" s="684">
        <v>0.2</v>
      </c>
      <c r="AA17" s="684"/>
      <c r="AB17" s="684"/>
      <c r="AC17" s="684"/>
      <c r="AD17" s="685">
        <v>35341</v>
      </c>
      <c r="AE17" s="685"/>
      <c r="AF17" s="685"/>
      <c r="AG17" s="685"/>
      <c r="AH17" s="685"/>
      <c r="AI17" s="685"/>
      <c r="AJ17" s="685"/>
      <c r="AK17" s="685"/>
      <c r="AL17" s="686">
        <v>0.4</v>
      </c>
      <c r="AM17" s="687"/>
      <c r="AN17" s="687"/>
      <c r="AO17" s="688"/>
      <c r="AP17" s="678" t="s">
        <v>263</v>
      </c>
      <c r="AQ17" s="679"/>
      <c r="AR17" s="679"/>
      <c r="AS17" s="679"/>
      <c r="AT17" s="679"/>
      <c r="AU17" s="679"/>
      <c r="AV17" s="679"/>
      <c r="AW17" s="679"/>
      <c r="AX17" s="679"/>
      <c r="AY17" s="679"/>
      <c r="AZ17" s="679"/>
      <c r="BA17" s="679"/>
      <c r="BB17" s="679"/>
      <c r="BC17" s="679"/>
      <c r="BD17" s="679"/>
      <c r="BE17" s="679"/>
      <c r="BF17" s="680"/>
      <c r="BG17" s="681" t="s">
        <v>128</v>
      </c>
      <c r="BH17" s="682"/>
      <c r="BI17" s="682"/>
      <c r="BJ17" s="682"/>
      <c r="BK17" s="682"/>
      <c r="BL17" s="682"/>
      <c r="BM17" s="682"/>
      <c r="BN17" s="683"/>
      <c r="BO17" s="684" t="s">
        <v>236</v>
      </c>
      <c r="BP17" s="684"/>
      <c r="BQ17" s="684"/>
      <c r="BR17" s="684"/>
      <c r="BS17" s="690" t="s">
        <v>128</v>
      </c>
      <c r="BT17" s="682"/>
      <c r="BU17" s="682"/>
      <c r="BV17" s="682"/>
      <c r="BW17" s="682"/>
      <c r="BX17" s="682"/>
      <c r="BY17" s="682"/>
      <c r="BZ17" s="682"/>
      <c r="CA17" s="682"/>
      <c r="CB17" s="691"/>
      <c r="CD17" s="696" t="s">
        <v>264</v>
      </c>
      <c r="CE17" s="697"/>
      <c r="CF17" s="697"/>
      <c r="CG17" s="697"/>
      <c r="CH17" s="697"/>
      <c r="CI17" s="697"/>
      <c r="CJ17" s="697"/>
      <c r="CK17" s="697"/>
      <c r="CL17" s="697"/>
      <c r="CM17" s="697"/>
      <c r="CN17" s="697"/>
      <c r="CO17" s="697"/>
      <c r="CP17" s="697"/>
      <c r="CQ17" s="698"/>
      <c r="CR17" s="681">
        <v>2391814</v>
      </c>
      <c r="CS17" s="682"/>
      <c r="CT17" s="682"/>
      <c r="CU17" s="682"/>
      <c r="CV17" s="682"/>
      <c r="CW17" s="682"/>
      <c r="CX17" s="682"/>
      <c r="CY17" s="683"/>
      <c r="CZ17" s="684">
        <v>12.8</v>
      </c>
      <c r="DA17" s="684"/>
      <c r="DB17" s="684"/>
      <c r="DC17" s="684"/>
      <c r="DD17" s="690" t="s">
        <v>236</v>
      </c>
      <c r="DE17" s="682"/>
      <c r="DF17" s="682"/>
      <c r="DG17" s="682"/>
      <c r="DH17" s="682"/>
      <c r="DI17" s="682"/>
      <c r="DJ17" s="682"/>
      <c r="DK17" s="682"/>
      <c r="DL17" s="682"/>
      <c r="DM17" s="682"/>
      <c r="DN17" s="682"/>
      <c r="DO17" s="682"/>
      <c r="DP17" s="683"/>
      <c r="DQ17" s="690">
        <v>2227135</v>
      </c>
      <c r="DR17" s="682"/>
      <c r="DS17" s="682"/>
      <c r="DT17" s="682"/>
      <c r="DU17" s="682"/>
      <c r="DV17" s="682"/>
      <c r="DW17" s="682"/>
      <c r="DX17" s="682"/>
      <c r="DY17" s="682"/>
      <c r="DZ17" s="682"/>
      <c r="EA17" s="682"/>
      <c r="EB17" s="682"/>
      <c r="EC17" s="691"/>
    </row>
    <row r="18" spans="2:133" ht="11.25" customHeight="1" x14ac:dyDescent="0.15">
      <c r="B18" s="678" t="s">
        <v>265</v>
      </c>
      <c r="C18" s="679"/>
      <c r="D18" s="679"/>
      <c r="E18" s="679"/>
      <c r="F18" s="679"/>
      <c r="G18" s="679"/>
      <c r="H18" s="679"/>
      <c r="I18" s="679"/>
      <c r="J18" s="679"/>
      <c r="K18" s="679"/>
      <c r="L18" s="679"/>
      <c r="M18" s="679"/>
      <c r="N18" s="679"/>
      <c r="O18" s="679"/>
      <c r="P18" s="679"/>
      <c r="Q18" s="680"/>
      <c r="R18" s="681">
        <v>6831</v>
      </c>
      <c r="S18" s="682"/>
      <c r="T18" s="682"/>
      <c r="U18" s="682"/>
      <c r="V18" s="682"/>
      <c r="W18" s="682"/>
      <c r="X18" s="682"/>
      <c r="Y18" s="683"/>
      <c r="Z18" s="684">
        <v>0</v>
      </c>
      <c r="AA18" s="684"/>
      <c r="AB18" s="684"/>
      <c r="AC18" s="684"/>
      <c r="AD18" s="685">
        <v>6831</v>
      </c>
      <c r="AE18" s="685"/>
      <c r="AF18" s="685"/>
      <c r="AG18" s="685"/>
      <c r="AH18" s="685"/>
      <c r="AI18" s="685"/>
      <c r="AJ18" s="685"/>
      <c r="AK18" s="685"/>
      <c r="AL18" s="686">
        <v>0.1</v>
      </c>
      <c r="AM18" s="687"/>
      <c r="AN18" s="687"/>
      <c r="AO18" s="688"/>
      <c r="AP18" s="678" t="s">
        <v>266</v>
      </c>
      <c r="AQ18" s="679"/>
      <c r="AR18" s="679"/>
      <c r="AS18" s="679"/>
      <c r="AT18" s="679"/>
      <c r="AU18" s="679"/>
      <c r="AV18" s="679"/>
      <c r="AW18" s="679"/>
      <c r="AX18" s="679"/>
      <c r="AY18" s="679"/>
      <c r="AZ18" s="679"/>
      <c r="BA18" s="679"/>
      <c r="BB18" s="679"/>
      <c r="BC18" s="679"/>
      <c r="BD18" s="679"/>
      <c r="BE18" s="679"/>
      <c r="BF18" s="680"/>
      <c r="BG18" s="681" t="s">
        <v>128</v>
      </c>
      <c r="BH18" s="682"/>
      <c r="BI18" s="682"/>
      <c r="BJ18" s="682"/>
      <c r="BK18" s="682"/>
      <c r="BL18" s="682"/>
      <c r="BM18" s="682"/>
      <c r="BN18" s="683"/>
      <c r="BO18" s="684" t="s">
        <v>128</v>
      </c>
      <c r="BP18" s="684"/>
      <c r="BQ18" s="684"/>
      <c r="BR18" s="684"/>
      <c r="BS18" s="690" t="s">
        <v>128</v>
      </c>
      <c r="BT18" s="682"/>
      <c r="BU18" s="682"/>
      <c r="BV18" s="682"/>
      <c r="BW18" s="682"/>
      <c r="BX18" s="682"/>
      <c r="BY18" s="682"/>
      <c r="BZ18" s="682"/>
      <c r="CA18" s="682"/>
      <c r="CB18" s="691"/>
      <c r="CD18" s="696" t="s">
        <v>267</v>
      </c>
      <c r="CE18" s="697"/>
      <c r="CF18" s="697"/>
      <c r="CG18" s="697"/>
      <c r="CH18" s="697"/>
      <c r="CI18" s="697"/>
      <c r="CJ18" s="697"/>
      <c r="CK18" s="697"/>
      <c r="CL18" s="697"/>
      <c r="CM18" s="697"/>
      <c r="CN18" s="697"/>
      <c r="CO18" s="697"/>
      <c r="CP18" s="697"/>
      <c r="CQ18" s="698"/>
      <c r="CR18" s="681" t="s">
        <v>236</v>
      </c>
      <c r="CS18" s="682"/>
      <c r="CT18" s="682"/>
      <c r="CU18" s="682"/>
      <c r="CV18" s="682"/>
      <c r="CW18" s="682"/>
      <c r="CX18" s="682"/>
      <c r="CY18" s="683"/>
      <c r="CZ18" s="684" t="s">
        <v>128</v>
      </c>
      <c r="DA18" s="684"/>
      <c r="DB18" s="684"/>
      <c r="DC18" s="684"/>
      <c r="DD18" s="690" t="s">
        <v>236</v>
      </c>
      <c r="DE18" s="682"/>
      <c r="DF18" s="682"/>
      <c r="DG18" s="682"/>
      <c r="DH18" s="682"/>
      <c r="DI18" s="682"/>
      <c r="DJ18" s="682"/>
      <c r="DK18" s="682"/>
      <c r="DL18" s="682"/>
      <c r="DM18" s="682"/>
      <c r="DN18" s="682"/>
      <c r="DO18" s="682"/>
      <c r="DP18" s="683"/>
      <c r="DQ18" s="690" t="s">
        <v>236</v>
      </c>
      <c r="DR18" s="682"/>
      <c r="DS18" s="682"/>
      <c r="DT18" s="682"/>
      <c r="DU18" s="682"/>
      <c r="DV18" s="682"/>
      <c r="DW18" s="682"/>
      <c r="DX18" s="682"/>
      <c r="DY18" s="682"/>
      <c r="DZ18" s="682"/>
      <c r="EA18" s="682"/>
      <c r="EB18" s="682"/>
      <c r="EC18" s="691"/>
    </row>
    <row r="19" spans="2:133" ht="11.25" customHeight="1" x14ac:dyDescent="0.15">
      <c r="B19" s="678" t="s">
        <v>268</v>
      </c>
      <c r="C19" s="679"/>
      <c r="D19" s="679"/>
      <c r="E19" s="679"/>
      <c r="F19" s="679"/>
      <c r="G19" s="679"/>
      <c r="H19" s="679"/>
      <c r="I19" s="679"/>
      <c r="J19" s="679"/>
      <c r="K19" s="679"/>
      <c r="L19" s="679"/>
      <c r="M19" s="679"/>
      <c r="N19" s="679"/>
      <c r="O19" s="679"/>
      <c r="P19" s="679"/>
      <c r="Q19" s="680"/>
      <c r="R19" s="681">
        <v>4068</v>
      </c>
      <c r="S19" s="682"/>
      <c r="T19" s="682"/>
      <c r="U19" s="682"/>
      <c r="V19" s="682"/>
      <c r="W19" s="682"/>
      <c r="X19" s="682"/>
      <c r="Y19" s="683"/>
      <c r="Z19" s="684">
        <v>0</v>
      </c>
      <c r="AA19" s="684"/>
      <c r="AB19" s="684"/>
      <c r="AC19" s="684"/>
      <c r="AD19" s="685">
        <v>4068</v>
      </c>
      <c r="AE19" s="685"/>
      <c r="AF19" s="685"/>
      <c r="AG19" s="685"/>
      <c r="AH19" s="685"/>
      <c r="AI19" s="685"/>
      <c r="AJ19" s="685"/>
      <c r="AK19" s="685"/>
      <c r="AL19" s="686">
        <v>0</v>
      </c>
      <c r="AM19" s="687"/>
      <c r="AN19" s="687"/>
      <c r="AO19" s="688"/>
      <c r="AP19" s="678" t="s">
        <v>269</v>
      </c>
      <c r="AQ19" s="679"/>
      <c r="AR19" s="679"/>
      <c r="AS19" s="679"/>
      <c r="AT19" s="679"/>
      <c r="AU19" s="679"/>
      <c r="AV19" s="679"/>
      <c r="AW19" s="679"/>
      <c r="AX19" s="679"/>
      <c r="AY19" s="679"/>
      <c r="AZ19" s="679"/>
      <c r="BA19" s="679"/>
      <c r="BB19" s="679"/>
      <c r="BC19" s="679"/>
      <c r="BD19" s="679"/>
      <c r="BE19" s="679"/>
      <c r="BF19" s="680"/>
      <c r="BG19" s="681">
        <v>95629</v>
      </c>
      <c r="BH19" s="682"/>
      <c r="BI19" s="682"/>
      <c r="BJ19" s="682"/>
      <c r="BK19" s="682"/>
      <c r="BL19" s="682"/>
      <c r="BM19" s="682"/>
      <c r="BN19" s="683"/>
      <c r="BO19" s="684">
        <v>4.2</v>
      </c>
      <c r="BP19" s="684"/>
      <c r="BQ19" s="684"/>
      <c r="BR19" s="684"/>
      <c r="BS19" s="690" t="s">
        <v>236</v>
      </c>
      <c r="BT19" s="682"/>
      <c r="BU19" s="682"/>
      <c r="BV19" s="682"/>
      <c r="BW19" s="682"/>
      <c r="BX19" s="682"/>
      <c r="BY19" s="682"/>
      <c r="BZ19" s="682"/>
      <c r="CA19" s="682"/>
      <c r="CB19" s="691"/>
      <c r="CD19" s="696" t="s">
        <v>270</v>
      </c>
      <c r="CE19" s="697"/>
      <c r="CF19" s="697"/>
      <c r="CG19" s="697"/>
      <c r="CH19" s="697"/>
      <c r="CI19" s="697"/>
      <c r="CJ19" s="697"/>
      <c r="CK19" s="697"/>
      <c r="CL19" s="697"/>
      <c r="CM19" s="697"/>
      <c r="CN19" s="697"/>
      <c r="CO19" s="697"/>
      <c r="CP19" s="697"/>
      <c r="CQ19" s="698"/>
      <c r="CR19" s="681" t="s">
        <v>128</v>
      </c>
      <c r="CS19" s="682"/>
      <c r="CT19" s="682"/>
      <c r="CU19" s="682"/>
      <c r="CV19" s="682"/>
      <c r="CW19" s="682"/>
      <c r="CX19" s="682"/>
      <c r="CY19" s="683"/>
      <c r="CZ19" s="684" t="s">
        <v>236</v>
      </c>
      <c r="DA19" s="684"/>
      <c r="DB19" s="684"/>
      <c r="DC19" s="684"/>
      <c r="DD19" s="690" t="s">
        <v>128</v>
      </c>
      <c r="DE19" s="682"/>
      <c r="DF19" s="682"/>
      <c r="DG19" s="682"/>
      <c r="DH19" s="682"/>
      <c r="DI19" s="682"/>
      <c r="DJ19" s="682"/>
      <c r="DK19" s="682"/>
      <c r="DL19" s="682"/>
      <c r="DM19" s="682"/>
      <c r="DN19" s="682"/>
      <c r="DO19" s="682"/>
      <c r="DP19" s="683"/>
      <c r="DQ19" s="690" t="s">
        <v>236</v>
      </c>
      <c r="DR19" s="682"/>
      <c r="DS19" s="682"/>
      <c r="DT19" s="682"/>
      <c r="DU19" s="682"/>
      <c r="DV19" s="682"/>
      <c r="DW19" s="682"/>
      <c r="DX19" s="682"/>
      <c r="DY19" s="682"/>
      <c r="DZ19" s="682"/>
      <c r="EA19" s="682"/>
      <c r="EB19" s="682"/>
      <c r="EC19" s="691"/>
    </row>
    <row r="20" spans="2:133" ht="11.25" customHeight="1" x14ac:dyDescent="0.15">
      <c r="B20" s="678" t="s">
        <v>271</v>
      </c>
      <c r="C20" s="679"/>
      <c r="D20" s="679"/>
      <c r="E20" s="679"/>
      <c r="F20" s="679"/>
      <c r="G20" s="679"/>
      <c r="H20" s="679"/>
      <c r="I20" s="679"/>
      <c r="J20" s="679"/>
      <c r="K20" s="679"/>
      <c r="L20" s="679"/>
      <c r="M20" s="679"/>
      <c r="N20" s="679"/>
      <c r="O20" s="679"/>
      <c r="P20" s="679"/>
      <c r="Q20" s="680"/>
      <c r="R20" s="681">
        <v>398</v>
      </c>
      <c r="S20" s="682"/>
      <c r="T20" s="682"/>
      <c r="U20" s="682"/>
      <c r="V20" s="682"/>
      <c r="W20" s="682"/>
      <c r="X20" s="682"/>
      <c r="Y20" s="683"/>
      <c r="Z20" s="684">
        <v>0</v>
      </c>
      <c r="AA20" s="684"/>
      <c r="AB20" s="684"/>
      <c r="AC20" s="684"/>
      <c r="AD20" s="685">
        <v>398</v>
      </c>
      <c r="AE20" s="685"/>
      <c r="AF20" s="685"/>
      <c r="AG20" s="685"/>
      <c r="AH20" s="685"/>
      <c r="AI20" s="685"/>
      <c r="AJ20" s="685"/>
      <c r="AK20" s="685"/>
      <c r="AL20" s="686">
        <v>0</v>
      </c>
      <c r="AM20" s="687"/>
      <c r="AN20" s="687"/>
      <c r="AO20" s="688"/>
      <c r="AP20" s="678" t="s">
        <v>272</v>
      </c>
      <c r="AQ20" s="679"/>
      <c r="AR20" s="679"/>
      <c r="AS20" s="679"/>
      <c r="AT20" s="679"/>
      <c r="AU20" s="679"/>
      <c r="AV20" s="679"/>
      <c r="AW20" s="679"/>
      <c r="AX20" s="679"/>
      <c r="AY20" s="679"/>
      <c r="AZ20" s="679"/>
      <c r="BA20" s="679"/>
      <c r="BB20" s="679"/>
      <c r="BC20" s="679"/>
      <c r="BD20" s="679"/>
      <c r="BE20" s="679"/>
      <c r="BF20" s="680"/>
      <c r="BG20" s="681">
        <v>95629</v>
      </c>
      <c r="BH20" s="682"/>
      <c r="BI20" s="682"/>
      <c r="BJ20" s="682"/>
      <c r="BK20" s="682"/>
      <c r="BL20" s="682"/>
      <c r="BM20" s="682"/>
      <c r="BN20" s="683"/>
      <c r="BO20" s="684">
        <v>4.2</v>
      </c>
      <c r="BP20" s="684"/>
      <c r="BQ20" s="684"/>
      <c r="BR20" s="684"/>
      <c r="BS20" s="690" t="s">
        <v>236</v>
      </c>
      <c r="BT20" s="682"/>
      <c r="BU20" s="682"/>
      <c r="BV20" s="682"/>
      <c r="BW20" s="682"/>
      <c r="BX20" s="682"/>
      <c r="BY20" s="682"/>
      <c r="BZ20" s="682"/>
      <c r="CA20" s="682"/>
      <c r="CB20" s="691"/>
      <c r="CD20" s="696" t="s">
        <v>273</v>
      </c>
      <c r="CE20" s="697"/>
      <c r="CF20" s="697"/>
      <c r="CG20" s="697"/>
      <c r="CH20" s="697"/>
      <c r="CI20" s="697"/>
      <c r="CJ20" s="697"/>
      <c r="CK20" s="697"/>
      <c r="CL20" s="697"/>
      <c r="CM20" s="697"/>
      <c r="CN20" s="697"/>
      <c r="CO20" s="697"/>
      <c r="CP20" s="697"/>
      <c r="CQ20" s="698"/>
      <c r="CR20" s="681">
        <v>18660622</v>
      </c>
      <c r="CS20" s="682"/>
      <c r="CT20" s="682"/>
      <c r="CU20" s="682"/>
      <c r="CV20" s="682"/>
      <c r="CW20" s="682"/>
      <c r="CX20" s="682"/>
      <c r="CY20" s="683"/>
      <c r="CZ20" s="684">
        <v>100</v>
      </c>
      <c r="DA20" s="684"/>
      <c r="DB20" s="684"/>
      <c r="DC20" s="684"/>
      <c r="DD20" s="690">
        <v>3298257</v>
      </c>
      <c r="DE20" s="682"/>
      <c r="DF20" s="682"/>
      <c r="DG20" s="682"/>
      <c r="DH20" s="682"/>
      <c r="DI20" s="682"/>
      <c r="DJ20" s="682"/>
      <c r="DK20" s="682"/>
      <c r="DL20" s="682"/>
      <c r="DM20" s="682"/>
      <c r="DN20" s="682"/>
      <c r="DO20" s="682"/>
      <c r="DP20" s="683"/>
      <c r="DQ20" s="690">
        <v>10904770</v>
      </c>
      <c r="DR20" s="682"/>
      <c r="DS20" s="682"/>
      <c r="DT20" s="682"/>
      <c r="DU20" s="682"/>
      <c r="DV20" s="682"/>
      <c r="DW20" s="682"/>
      <c r="DX20" s="682"/>
      <c r="DY20" s="682"/>
      <c r="DZ20" s="682"/>
      <c r="EA20" s="682"/>
      <c r="EB20" s="682"/>
      <c r="EC20" s="691"/>
    </row>
    <row r="21" spans="2:133" ht="11.25" customHeight="1" x14ac:dyDescent="0.15">
      <c r="B21" s="678" t="s">
        <v>274</v>
      </c>
      <c r="C21" s="679"/>
      <c r="D21" s="679"/>
      <c r="E21" s="679"/>
      <c r="F21" s="679"/>
      <c r="G21" s="679"/>
      <c r="H21" s="679"/>
      <c r="I21" s="679"/>
      <c r="J21" s="679"/>
      <c r="K21" s="679"/>
      <c r="L21" s="679"/>
      <c r="M21" s="679"/>
      <c r="N21" s="679"/>
      <c r="O21" s="679"/>
      <c r="P21" s="679"/>
      <c r="Q21" s="680"/>
      <c r="R21" s="681">
        <v>24044</v>
      </c>
      <c r="S21" s="682"/>
      <c r="T21" s="682"/>
      <c r="U21" s="682"/>
      <c r="V21" s="682"/>
      <c r="W21" s="682"/>
      <c r="X21" s="682"/>
      <c r="Y21" s="683"/>
      <c r="Z21" s="684">
        <v>0.1</v>
      </c>
      <c r="AA21" s="684"/>
      <c r="AB21" s="684"/>
      <c r="AC21" s="684"/>
      <c r="AD21" s="685">
        <v>24044</v>
      </c>
      <c r="AE21" s="685"/>
      <c r="AF21" s="685"/>
      <c r="AG21" s="685"/>
      <c r="AH21" s="685"/>
      <c r="AI21" s="685"/>
      <c r="AJ21" s="685"/>
      <c r="AK21" s="685"/>
      <c r="AL21" s="686">
        <v>0.3</v>
      </c>
      <c r="AM21" s="687"/>
      <c r="AN21" s="687"/>
      <c r="AO21" s="688"/>
      <c r="AP21" s="700" t="s">
        <v>275</v>
      </c>
      <c r="AQ21" s="701"/>
      <c r="AR21" s="701"/>
      <c r="AS21" s="701"/>
      <c r="AT21" s="701"/>
      <c r="AU21" s="701"/>
      <c r="AV21" s="701"/>
      <c r="AW21" s="701"/>
      <c r="AX21" s="701"/>
      <c r="AY21" s="701"/>
      <c r="AZ21" s="701"/>
      <c r="BA21" s="701"/>
      <c r="BB21" s="701"/>
      <c r="BC21" s="701"/>
      <c r="BD21" s="701"/>
      <c r="BE21" s="701"/>
      <c r="BF21" s="702"/>
      <c r="BG21" s="681">
        <v>856</v>
      </c>
      <c r="BH21" s="682"/>
      <c r="BI21" s="682"/>
      <c r="BJ21" s="682"/>
      <c r="BK21" s="682"/>
      <c r="BL21" s="682"/>
      <c r="BM21" s="682"/>
      <c r="BN21" s="683"/>
      <c r="BO21" s="684">
        <v>0</v>
      </c>
      <c r="BP21" s="684"/>
      <c r="BQ21" s="684"/>
      <c r="BR21" s="684"/>
      <c r="BS21" s="690" t="s">
        <v>128</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276</v>
      </c>
      <c r="C22" s="679"/>
      <c r="D22" s="679"/>
      <c r="E22" s="679"/>
      <c r="F22" s="679"/>
      <c r="G22" s="679"/>
      <c r="H22" s="679"/>
      <c r="I22" s="679"/>
      <c r="J22" s="679"/>
      <c r="K22" s="679"/>
      <c r="L22" s="679"/>
      <c r="M22" s="679"/>
      <c r="N22" s="679"/>
      <c r="O22" s="679"/>
      <c r="P22" s="679"/>
      <c r="Q22" s="680"/>
      <c r="R22" s="681">
        <v>7334513</v>
      </c>
      <c r="S22" s="682"/>
      <c r="T22" s="682"/>
      <c r="U22" s="682"/>
      <c r="V22" s="682"/>
      <c r="W22" s="682"/>
      <c r="X22" s="682"/>
      <c r="Y22" s="683"/>
      <c r="Z22" s="684">
        <v>39.299999999999997</v>
      </c>
      <c r="AA22" s="684"/>
      <c r="AB22" s="684"/>
      <c r="AC22" s="684"/>
      <c r="AD22" s="685">
        <v>6344048</v>
      </c>
      <c r="AE22" s="685"/>
      <c r="AF22" s="685"/>
      <c r="AG22" s="685"/>
      <c r="AH22" s="685"/>
      <c r="AI22" s="685"/>
      <c r="AJ22" s="685"/>
      <c r="AK22" s="685"/>
      <c r="AL22" s="686">
        <v>68.2</v>
      </c>
      <c r="AM22" s="687"/>
      <c r="AN22" s="687"/>
      <c r="AO22" s="688"/>
      <c r="AP22" s="700" t="s">
        <v>277</v>
      </c>
      <c r="AQ22" s="701"/>
      <c r="AR22" s="701"/>
      <c r="AS22" s="701"/>
      <c r="AT22" s="701"/>
      <c r="AU22" s="701"/>
      <c r="AV22" s="701"/>
      <c r="AW22" s="701"/>
      <c r="AX22" s="701"/>
      <c r="AY22" s="701"/>
      <c r="AZ22" s="701"/>
      <c r="BA22" s="701"/>
      <c r="BB22" s="701"/>
      <c r="BC22" s="701"/>
      <c r="BD22" s="701"/>
      <c r="BE22" s="701"/>
      <c r="BF22" s="702"/>
      <c r="BG22" s="681" t="s">
        <v>128</v>
      </c>
      <c r="BH22" s="682"/>
      <c r="BI22" s="682"/>
      <c r="BJ22" s="682"/>
      <c r="BK22" s="682"/>
      <c r="BL22" s="682"/>
      <c r="BM22" s="682"/>
      <c r="BN22" s="683"/>
      <c r="BO22" s="684" t="s">
        <v>128</v>
      </c>
      <c r="BP22" s="684"/>
      <c r="BQ22" s="684"/>
      <c r="BR22" s="684"/>
      <c r="BS22" s="690" t="s">
        <v>236</v>
      </c>
      <c r="BT22" s="682"/>
      <c r="BU22" s="682"/>
      <c r="BV22" s="682"/>
      <c r="BW22" s="682"/>
      <c r="BX22" s="682"/>
      <c r="BY22" s="682"/>
      <c r="BZ22" s="682"/>
      <c r="CA22" s="682"/>
      <c r="CB22" s="691"/>
      <c r="CD22" s="663" t="s">
        <v>278</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279</v>
      </c>
      <c r="C23" s="679"/>
      <c r="D23" s="679"/>
      <c r="E23" s="679"/>
      <c r="F23" s="679"/>
      <c r="G23" s="679"/>
      <c r="H23" s="679"/>
      <c r="I23" s="679"/>
      <c r="J23" s="679"/>
      <c r="K23" s="679"/>
      <c r="L23" s="679"/>
      <c r="M23" s="679"/>
      <c r="N23" s="679"/>
      <c r="O23" s="679"/>
      <c r="P23" s="679"/>
      <c r="Q23" s="680"/>
      <c r="R23" s="681">
        <v>6344048</v>
      </c>
      <c r="S23" s="682"/>
      <c r="T23" s="682"/>
      <c r="U23" s="682"/>
      <c r="V23" s="682"/>
      <c r="W23" s="682"/>
      <c r="X23" s="682"/>
      <c r="Y23" s="683"/>
      <c r="Z23" s="684">
        <v>34</v>
      </c>
      <c r="AA23" s="684"/>
      <c r="AB23" s="684"/>
      <c r="AC23" s="684"/>
      <c r="AD23" s="685">
        <v>6344048</v>
      </c>
      <c r="AE23" s="685"/>
      <c r="AF23" s="685"/>
      <c r="AG23" s="685"/>
      <c r="AH23" s="685"/>
      <c r="AI23" s="685"/>
      <c r="AJ23" s="685"/>
      <c r="AK23" s="685"/>
      <c r="AL23" s="686">
        <v>68.2</v>
      </c>
      <c r="AM23" s="687"/>
      <c r="AN23" s="687"/>
      <c r="AO23" s="688"/>
      <c r="AP23" s="700" t="s">
        <v>280</v>
      </c>
      <c r="AQ23" s="701"/>
      <c r="AR23" s="701"/>
      <c r="AS23" s="701"/>
      <c r="AT23" s="701"/>
      <c r="AU23" s="701"/>
      <c r="AV23" s="701"/>
      <c r="AW23" s="701"/>
      <c r="AX23" s="701"/>
      <c r="AY23" s="701"/>
      <c r="AZ23" s="701"/>
      <c r="BA23" s="701"/>
      <c r="BB23" s="701"/>
      <c r="BC23" s="701"/>
      <c r="BD23" s="701"/>
      <c r="BE23" s="701"/>
      <c r="BF23" s="702"/>
      <c r="BG23" s="681">
        <v>94773</v>
      </c>
      <c r="BH23" s="682"/>
      <c r="BI23" s="682"/>
      <c r="BJ23" s="682"/>
      <c r="BK23" s="682"/>
      <c r="BL23" s="682"/>
      <c r="BM23" s="682"/>
      <c r="BN23" s="683"/>
      <c r="BO23" s="684">
        <v>4.2</v>
      </c>
      <c r="BP23" s="684"/>
      <c r="BQ23" s="684"/>
      <c r="BR23" s="684"/>
      <c r="BS23" s="690" t="s">
        <v>236</v>
      </c>
      <c r="BT23" s="682"/>
      <c r="BU23" s="682"/>
      <c r="BV23" s="682"/>
      <c r="BW23" s="682"/>
      <c r="BX23" s="682"/>
      <c r="BY23" s="682"/>
      <c r="BZ23" s="682"/>
      <c r="CA23" s="682"/>
      <c r="CB23" s="691"/>
      <c r="CD23" s="663" t="s">
        <v>219</v>
      </c>
      <c r="CE23" s="664"/>
      <c r="CF23" s="664"/>
      <c r="CG23" s="664"/>
      <c r="CH23" s="664"/>
      <c r="CI23" s="664"/>
      <c r="CJ23" s="664"/>
      <c r="CK23" s="664"/>
      <c r="CL23" s="664"/>
      <c r="CM23" s="664"/>
      <c r="CN23" s="664"/>
      <c r="CO23" s="664"/>
      <c r="CP23" s="664"/>
      <c r="CQ23" s="665"/>
      <c r="CR23" s="663" t="s">
        <v>281</v>
      </c>
      <c r="CS23" s="664"/>
      <c r="CT23" s="664"/>
      <c r="CU23" s="664"/>
      <c r="CV23" s="664"/>
      <c r="CW23" s="664"/>
      <c r="CX23" s="664"/>
      <c r="CY23" s="665"/>
      <c r="CZ23" s="663" t="s">
        <v>282</v>
      </c>
      <c r="DA23" s="664"/>
      <c r="DB23" s="664"/>
      <c r="DC23" s="665"/>
      <c r="DD23" s="663" t="s">
        <v>283</v>
      </c>
      <c r="DE23" s="664"/>
      <c r="DF23" s="664"/>
      <c r="DG23" s="664"/>
      <c r="DH23" s="664"/>
      <c r="DI23" s="664"/>
      <c r="DJ23" s="664"/>
      <c r="DK23" s="665"/>
      <c r="DL23" s="712" t="s">
        <v>284</v>
      </c>
      <c r="DM23" s="713"/>
      <c r="DN23" s="713"/>
      <c r="DO23" s="713"/>
      <c r="DP23" s="713"/>
      <c r="DQ23" s="713"/>
      <c r="DR23" s="713"/>
      <c r="DS23" s="713"/>
      <c r="DT23" s="713"/>
      <c r="DU23" s="713"/>
      <c r="DV23" s="714"/>
      <c r="DW23" s="663" t="s">
        <v>285</v>
      </c>
      <c r="DX23" s="664"/>
      <c r="DY23" s="664"/>
      <c r="DZ23" s="664"/>
      <c r="EA23" s="664"/>
      <c r="EB23" s="664"/>
      <c r="EC23" s="665"/>
    </row>
    <row r="24" spans="2:133" ht="11.25" customHeight="1" x14ac:dyDescent="0.15">
      <c r="B24" s="678" t="s">
        <v>286</v>
      </c>
      <c r="C24" s="679"/>
      <c r="D24" s="679"/>
      <c r="E24" s="679"/>
      <c r="F24" s="679"/>
      <c r="G24" s="679"/>
      <c r="H24" s="679"/>
      <c r="I24" s="679"/>
      <c r="J24" s="679"/>
      <c r="K24" s="679"/>
      <c r="L24" s="679"/>
      <c r="M24" s="679"/>
      <c r="N24" s="679"/>
      <c r="O24" s="679"/>
      <c r="P24" s="679"/>
      <c r="Q24" s="680"/>
      <c r="R24" s="681">
        <v>990465</v>
      </c>
      <c r="S24" s="682"/>
      <c r="T24" s="682"/>
      <c r="U24" s="682"/>
      <c r="V24" s="682"/>
      <c r="W24" s="682"/>
      <c r="X24" s="682"/>
      <c r="Y24" s="683"/>
      <c r="Z24" s="684">
        <v>5.3</v>
      </c>
      <c r="AA24" s="684"/>
      <c r="AB24" s="684"/>
      <c r="AC24" s="684"/>
      <c r="AD24" s="685" t="s">
        <v>236</v>
      </c>
      <c r="AE24" s="685"/>
      <c r="AF24" s="685"/>
      <c r="AG24" s="685"/>
      <c r="AH24" s="685"/>
      <c r="AI24" s="685"/>
      <c r="AJ24" s="685"/>
      <c r="AK24" s="685"/>
      <c r="AL24" s="686" t="s">
        <v>128</v>
      </c>
      <c r="AM24" s="687"/>
      <c r="AN24" s="687"/>
      <c r="AO24" s="688"/>
      <c r="AP24" s="700" t="s">
        <v>287</v>
      </c>
      <c r="AQ24" s="701"/>
      <c r="AR24" s="701"/>
      <c r="AS24" s="701"/>
      <c r="AT24" s="701"/>
      <c r="AU24" s="701"/>
      <c r="AV24" s="701"/>
      <c r="AW24" s="701"/>
      <c r="AX24" s="701"/>
      <c r="AY24" s="701"/>
      <c r="AZ24" s="701"/>
      <c r="BA24" s="701"/>
      <c r="BB24" s="701"/>
      <c r="BC24" s="701"/>
      <c r="BD24" s="701"/>
      <c r="BE24" s="701"/>
      <c r="BF24" s="702"/>
      <c r="BG24" s="681" t="s">
        <v>128</v>
      </c>
      <c r="BH24" s="682"/>
      <c r="BI24" s="682"/>
      <c r="BJ24" s="682"/>
      <c r="BK24" s="682"/>
      <c r="BL24" s="682"/>
      <c r="BM24" s="682"/>
      <c r="BN24" s="683"/>
      <c r="BO24" s="684" t="s">
        <v>128</v>
      </c>
      <c r="BP24" s="684"/>
      <c r="BQ24" s="684"/>
      <c r="BR24" s="684"/>
      <c r="BS24" s="690" t="s">
        <v>128</v>
      </c>
      <c r="BT24" s="682"/>
      <c r="BU24" s="682"/>
      <c r="BV24" s="682"/>
      <c r="BW24" s="682"/>
      <c r="BX24" s="682"/>
      <c r="BY24" s="682"/>
      <c r="BZ24" s="682"/>
      <c r="CA24" s="682"/>
      <c r="CB24" s="691"/>
      <c r="CD24" s="692" t="s">
        <v>288</v>
      </c>
      <c r="CE24" s="693"/>
      <c r="CF24" s="693"/>
      <c r="CG24" s="693"/>
      <c r="CH24" s="693"/>
      <c r="CI24" s="693"/>
      <c r="CJ24" s="693"/>
      <c r="CK24" s="693"/>
      <c r="CL24" s="693"/>
      <c r="CM24" s="693"/>
      <c r="CN24" s="693"/>
      <c r="CO24" s="693"/>
      <c r="CP24" s="693"/>
      <c r="CQ24" s="694"/>
      <c r="CR24" s="670">
        <v>6392069</v>
      </c>
      <c r="CS24" s="671"/>
      <c r="CT24" s="671"/>
      <c r="CU24" s="671"/>
      <c r="CV24" s="671"/>
      <c r="CW24" s="671"/>
      <c r="CX24" s="671"/>
      <c r="CY24" s="672"/>
      <c r="CZ24" s="675">
        <v>34.299999999999997</v>
      </c>
      <c r="DA24" s="676"/>
      <c r="DB24" s="676"/>
      <c r="DC24" s="695"/>
      <c r="DD24" s="715">
        <v>5111510</v>
      </c>
      <c r="DE24" s="671"/>
      <c r="DF24" s="671"/>
      <c r="DG24" s="671"/>
      <c r="DH24" s="671"/>
      <c r="DI24" s="671"/>
      <c r="DJ24" s="671"/>
      <c r="DK24" s="672"/>
      <c r="DL24" s="715">
        <v>4959358</v>
      </c>
      <c r="DM24" s="671"/>
      <c r="DN24" s="671"/>
      <c r="DO24" s="671"/>
      <c r="DP24" s="671"/>
      <c r="DQ24" s="671"/>
      <c r="DR24" s="671"/>
      <c r="DS24" s="671"/>
      <c r="DT24" s="671"/>
      <c r="DU24" s="671"/>
      <c r="DV24" s="672"/>
      <c r="DW24" s="675">
        <v>51.6</v>
      </c>
      <c r="DX24" s="676"/>
      <c r="DY24" s="676"/>
      <c r="DZ24" s="676"/>
      <c r="EA24" s="676"/>
      <c r="EB24" s="676"/>
      <c r="EC24" s="677"/>
    </row>
    <row r="25" spans="2:133" ht="11.25" customHeight="1" x14ac:dyDescent="0.15">
      <c r="B25" s="678" t="s">
        <v>289</v>
      </c>
      <c r="C25" s="679"/>
      <c r="D25" s="679"/>
      <c r="E25" s="679"/>
      <c r="F25" s="679"/>
      <c r="G25" s="679"/>
      <c r="H25" s="679"/>
      <c r="I25" s="679"/>
      <c r="J25" s="679"/>
      <c r="K25" s="679"/>
      <c r="L25" s="679"/>
      <c r="M25" s="679"/>
      <c r="N25" s="679"/>
      <c r="O25" s="679"/>
      <c r="P25" s="679"/>
      <c r="Q25" s="680"/>
      <c r="R25" s="681" t="s">
        <v>128</v>
      </c>
      <c r="S25" s="682"/>
      <c r="T25" s="682"/>
      <c r="U25" s="682"/>
      <c r="V25" s="682"/>
      <c r="W25" s="682"/>
      <c r="X25" s="682"/>
      <c r="Y25" s="683"/>
      <c r="Z25" s="684" t="s">
        <v>128</v>
      </c>
      <c r="AA25" s="684"/>
      <c r="AB25" s="684"/>
      <c r="AC25" s="684"/>
      <c r="AD25" s="685" t="s">
        <v>128</v>
      </c>
      <c r="AE25" s="685"/>
      <c r="AF25" s="685"/>
      <c r="AG25" s="685"/>
      <c r="AH25" s="685"/>
      <c r="AI25" s="685"/>
      <c r="AJ25" s="685"/>
      <c r="AK25" s="685"/>
      <c r="AL25" s="686" t="s">
        <v>236</v>
      </c>
      <c r="AM25" s="687"/>
      <c r="AN25" s="687"/>
      <c r="AO25" s="688"/>
      <c r="AP25" s="700" t="s">
        <v>290</v>
      </c>
      <c r="AQ25" s="701"/>
      <c r="AR25" s="701"/>
      <c r="AS25" s="701"/>
      <c r="AT25" s="701"/>
      <c r="AU25" s="701"/>
      <c r="AV25" s="701"/>
      <c r="AW25" s="701"/>
      <c r="AX25" s="701"/>
      <c r="AY25" s="701"/>
      <c r="AZ25" s="701"/>
      <c r="BA25" s="701"/>
      <c r="BB25" s="701"/>
      <c r="BC25" s="701"/>
      <c r="BD25" s="701"/>
      <c r="BE25" s="701"/>
      <c r="BF25" s="702"/>
      <c r="BG25" s="681" t="s">
        <v>236</v>
      </c>
      <c r="BH25" s="682"/>
      <c r="BI25" s="682"/>
      <c r="BJ25" s="682"/>
      <c r="BK25" s="682"/>
      <c r="BL25" s="682"/>
      <c r="BM25" s="682"/>
      <c r="BN25" s="683"/>
      <c r="BO25" s="684" t="s">
        <v>128</v>
      </c>
      <c r="BP25" s="684"/>
      <c r="BQ25" s="684"/>
      <c r="BR25" s="684"/>
      <c r="BS25" s="690" t="s">
        <v>128</v>
      </c>
      <c r="BT25" s="682"/>
      <c r="BU25" s="682"/>
      <c r="BV25" s="682"/>
      <c r="BW25" s="682"/>
      <c r="BX25" s="682"/>
      <c r="BY25" s="682"/>
      <c r="BZ25" s="682"/>
      <c r="CA25" s="682"/>
      <c r="CB25" s="691"/>
      <c r="CD25" s="696" t="s">
        <v>291</v>
      </c>
      <c r="CE25" s="697"/>
      <c r="CF25" s="697"/>
      <c r="CG25" s="697"/>
      <c r="CH25" s="697"/>
      <c r="CI25" s="697"/>
      <c r="CJ25" s="697"/>
      <c r="CK25" s="697"/>
      <c r="CL25" s="697"/>
      <c r="CM25" s="697"/>
      <c r="CN25" s="697"/>
      <c r="CO25" s="697"/>
      <c r="CP25" s="697"/>
      <c r="CQ25" s="698"/>
      <c r="CR25" s="681">
        <v>2269898</v>
      </c>
      <c r="CS25" s="718"/>
      <c r="CT25" s="718"/>
      <c r="CU25" s="718"/>
      <c r="CV25" s="718"/>
      <c r="CW25" s="718"/>
      <c r="CX25" s="718"/>
      <c r="CY25" s="719"/>
      <c r="CZ25" s="686">
        <v>12.2</v>
      </c>
      <c r="DA25" s="716"/>
      <c r="DB25" s="716"/>
      <c r="DC25" s="720"/>
      <c r="DD25" s="690">
        <v>2146688</v>
      </c>
      <c r="DE25" s="718"/>
      <c r="DF25" s="718"/>
      <c r="DG25" s="718"/>
      <c r="DH25" s="718"/>
      <c r="DI25" s="718"/>
      <c r="DJ25" s="718"/>
      <c r="DK25" s="719"/>
      <c r="DL25" s="690">
        <v>1998449</v>
      </c>
      <c r="DM25" s="718"/>
      <c r="DN25" s="718"/>
      <c r="DO25" s="718"/>
      <c r="DP25" s="718"/>
      <c r="DQ25" s="718"/>
      <c r="DR25" s="718"/>
      <c r="DS25" s="718"/>
      <c r="DT25" s="718"/>
      <c r="DU25" s="718"/>
      <c r="DV25" s="719"/>
      <c r="DW25" s="686">
        <v>20.8</v>
      </c>
      <c r="DX25" s="716"/>
      <c r="DY25" s="716"/>
      <c r="DZ25" s="716"/>
      <c r="EA25" s="716"/>
      <c r="EB25" s="716"/>
      <c r="EC25" s="717"/>
    </row>
    <row r="26" spans="2:133" ht="11.25" customHeight="1" x14ac:dyDescent="0.15">
      <c r="B26" s="678" t="s">
        <v>292</v>
      </c>
      <c r="C26" s="679"/>
      <c r="D26" s="679"/>
      <c r="E26" s="679"/>
      <c r="F26" s="679"/>
      <c r="G26" s="679"/>
      <c r="H26" s="679"/>
      <c r="I26" s="679"/>
      <c r="J26" s="679"/>
      <c r="K26" s="679"/>
      <c r="L26" s="679"/>
      <c r="M26" s="679"/>
      <c r="N26" s="679"/>
      <c r="O26" s="679"/>
      <c r="P26" s="679"/>
      <c r="Q26" s="680"/>
      <c r="R26" s="681">
        <v>10329291</v>
      </c>
      <c r="S26" s="682"/>
      <c r="T26" s="682"/>
      <c r="U26" s="682"/>
      <c r="V26" s="682"/>
      <c r="W26" s="682"/>
      <c r="X26" s="682"/>
      <c r="Y26" s="683"/>
      <c r="Z26" s="684">
        <v>55.3</v>
      </c>
      <c r="AA26" s="684"/>
      <c r="AB26" s="684"/>
      <c r="AC26" s="684"/>
      <c r="AD26" s="685">
        <v>9244053</v>
      </c>
      <c r="AE26" s="685"/>
      <c r="AF26" s="685"/>
      <c r="AG26" s="685"/>
      <c r="AH26" s="685"/>
      <c r="AI26" s="685"/>
      <c r="AJ26" s="685"/>
      <c r="AK26" s="685"/>
      <c r="AL26" s="686">
        <v>99.4</v>
      </c>
      <c r="AM26" s="687"/>
      <c r="AN26" s="687"/>
      <c r="AO26" s="688"/>
      <c r="AP26" s="700" t="s">
        <v>293</v>
      </c>
      <c r="AQ26" s="727"/>
      <c r="AR26" s="727"/>
      <c r="AS26" s="727"/>
      <c r="AT26" s="727"/>
      <c r="AU26" s="727"/>
      <c r="AV26" s="727"/>
      <c r="AW26" s="727"/>
      <c r="AX26" s="727"/>
      <c r="AY26" s="727"/>
      <c r="AZ26" s="727"/>
      <c r="BA26" s="727"/>
      <c r="BB26" s="727"/>
      <c r="BC26" s="727"/>
      <c r="BD26" s="727"/>
      <c r="BE26" s="727"/>
      <c r="BF26" s="702"/>
      <c r="BG26" s="681" t="s">
        <v>236</v>
      </c>
      <c r="BH26" s="682"/>
      <c r="BI26" s="682"/>
      <c r="BJ26" s="682"/>
      <c r="BK26" s="682"/>
      <c r="BL26" s="682"/>
      <c r="BM26" s="682"/>
      <c r="BN26" s="683"/>
      <c r="BO26" s="684" t="s">
        <v>236</v>
      </c>
      <c r="BP26" s="684"/>
      <c r="BQ26" s="684"/>
      <c r="BR26" s="684"/>
      <c r="BS26" s="690" t="s">
        <v>236</v>
      </c>
      <c r="BT26" s="682"/>
      <c r="BU26" s="682"/>
      <c r="BV26" s="682"/>
      <c r="BW26" s="682"/>
      <c r="BX26" s="682"/>
      <c r="BY26" s="682"/>
      <c r="BZ26" s="682"/>
      <c r="CA26" s="682"/>
      <c r="CB26" s="691"/>
      <c r="CD26" s="696" t="s">
        <v>294</v>
      </c>
      <c r="CE26" s="697"/>
      <c r="CF26" s="697"/>
      <c r="CG26" s="697"/>
      <c r="CH26" s="697"/>
      <c r="CI26" s="697"/>
      <c r="CJ26" s="697"/>
      <c r="CK26" s="697"/>
      <c r="CL26" s="697"/>
      <c r="CM26" s="697"/>
      <c r="CN26" s="697"/>
      <c r="CO26" s="697"/>
      <c r="CP26" s="697"/>
      <c r="CQ26" s="698"/>
      <c r="CR26" s="681">
        <v>1514090</v>
      </c>
      <c r="CS26" s="682"/>
      <c r="CT26" s="682"/>
      <c r="CU26" s="682"/>
      <c r="CV26" s="682"/>
      <c r="CW26" s="682"/>
      <c r="CX26" s="682"/>
      <c r="CY26" s="683"/>
      <c r="CZ26" s="686">
        <v>8.1</v>
      </c>
      <c r="DA26" s="716"/>
      <c r="DB26" s="716"/>
      <c r="DC26" s="720"/>
      <c r="DD26" s="690">
        <v>1514090</v>
      </c>
      <c r="DE26" s="682"/>
      <c r="DF26" s="682"/>
      <c r="DG26" s="682"/>
      <c r="DH26" s="682"/>
      <c r="DI26" s="682"/>
      <c r="DJ26" s="682"/>
      <c r="DK26" s="683"/>
      <c r="DL26" s="690" t="s">
        <v>236</v>
      </c>
      <c r="DM26" s="682"/>
      <c r="DN26" s="682"/>
      <c r="DO26" s="682"/>
      <c r="DP26" s="682"/>
      <c r="DQ26" s="682"/>
      <c r="DR26" s="682"/>
      <c r="DS26" s="682"/>
      <c r="DT26" s="682"/>
      <c r="DU26" s="682"/>
      <c r="DV26" s="683"/>
      <c r="DW26" s="686" t="s">
        <v>128</v>
      </c>
      <c r="DX26" s="716"/>
      <c r="DY26" s="716"/>
      <c r="DZ26" s="716"/>
      <c r="EA26" s="716"/>
      <c r="EB26" s="716"/>
      <c r="EC26" s="717"/>
    </row>
    <row r="27" spans="2:133" ht="11.25" customHeight="1" x14ac:dyDescent="0.15">
      <c r="B27" s="678" t="s">
        <v>295</v>
      </c>
      <c r="C27" s="679"/>
      <c r="D27" s="679"/>
      <c r="E27" s="679"/>
      <c r="F27" s="679"/>
      <c r="G27" s="679"/>
      <c r="H27" s="679"/>
      <c r="I27" s="679"/>
      <c r="J27" s="679"/>
      <c r="K27" s="679"/>
      <c r="L27" s="679"/>
      <c r="M27" s="679"/>
      <c r="N27" s="679"/>
      <c r="O27" s="679"/>
      <c r="P27" s="679"/>
      <c r="Q27" s="680"/>
      <c r="R27" s="681">
        <v>2243</v>
      </c>
      <c r="S27" s="682"/>
      <c r="T27" s="682"/>
      <c r="U27" s="682"/>
      <c r="V27" s="682"/>
      <c r="W27" s="682"/>
      <c r="X27" s="682"/>
      <c r="Y27" s="683"/>
      <c r="Z27" s="684">
        <v>0</v>
      </c>
      <c r="AA27" s="684"/>
      <c r="AB27" s="684"/>
      <c r="AC27" s="684"/>
      <c r="AD27" s="685">
        <v>2243</v>
      </c>
      <c r="AE27" s="685"/>
      <c r="AF27" s="685"/>
      <c r="AG27" s="685"/>
      <c r="AH27" s="685"/>
      <c r="AI27" s="685"/>
      <c r="AJ27" s="685"/>
      <c r="AK27" s="685"/>
      <c r="AL27" s="686">
        <v>0</v>
      </c>
      <c r="AM27" s="687"/>
      <c r="AN27" s="687"/>
      <c r="AO27" s="688"/>
      <c r="AP27" s="678" t="s">
        <v>296</v>
      </c>
      <c r="AQ27" s="679"/>
      <c r="AR27" s="679"/>
      <c r="AS27" s="679"/>
      <c r="AT27" s="679"/>
      <c r="AU27" s="679"/>
      <c r="AV27" s="679"/>
      <c r="AW27" s="679"/>
      <c r="AX27" s="679"/>
      <c r="AY27" s="679"/>
      <c r="AZ27" s="679"/>
      <c r="BA27" s="679"/>
      <c r="BB27" s="679"/>
      <c r="BC27" s="679"/>
      <c r="BD27" s="679"/>
      <c r="BE27" s="679"/>
      <c r="BF27" s="680"/>
      <c r="BG27" s="681">
        <v>2267164</v>
      </c>
      <c r="BH27" s="682"/>
      <c r="BI27" s="682"/>
      <c r="BJ27" s="682"/>
      <c r="BK27" s="682"/>
      <c r="BL27" s="682"/>
      <c r="BM27" s="682"/>
      <c r="BN27" s="683"/>
      <c r="BO27" s="684">
        <v>100</v>
      </c>
      <c r="BP27" s="684"/>
      <c r="BQ27" s="684"/>
      <c r="BR27" s="684"/>
      <c r="BS27" s="690">
        <v>43149</v>
      </c>
      <c r="BT27" s="682"/>
      <c r="BU27" s="682"/>
      <c r="BV27" s="682"/>
      <c r="BW27" s="682"/>
      <c r="BX27" s="682"/>
      <c r="BY27" s="682"/>
      <c r="BZ27" s="682"/>
      <c r="CA27" s="682"/>
      <c r="CB27" s="691"/>
      <c r="CD27" s="696" t="s">
        <v>297</v>
      </c>
      <c r="CE27" s="697"/>
      <c r="CF27" s="697"/>
      <c r="CG27" s="697"/>
      <c r="CH27" s="697"/>
      <c r="CI27" s="697"/>
      <c r="CJ27" s="697"/>
      <c r="CK27" s="697"/>
      <c r="CL27" s="697"/>
      <c r="CM27" s="697"/>
      <c r="CN27" s="697"/>
      <c r="CO27" s="697"/>
      <c r="CP27" s="697"/>
      <c r="CQ27" s="698"/>
      <c r="CR27" s="681">
        <v>1730357</v>
      </c>
      <c r="CS27" s="718"/>
      <c r="CT27" s="718"/>
      <c r="CU27" s="718"/>
      <c r="CV27" s="718"/>
      <c r="CW27" s="718"/>
      <c r="CX27" s="718"/>
      <c r="CY27" s="719"/>
      <c r="CZ27" s="686">
        <v>9.3000000000000007</v>
      </c>
      <c r="DA27" s="716"/>
      <c r="DB27" s="716"/>
      <c r="DC27" s="720"/>
      <c r="DD27" s="690">
        <v>737687</v>
      </c>
      <c r="DE27" s="718"/>
      <c r="DF27" s="718"/>
      <c r="DG27" s="718"/>
      <c r="DH27" s="718"/>
      <c r="DI27" s="718"/>
      <c r="DJ27" s="718"/>
      <c r="DK27" s="719"/>
      <c r="DL27" s="690">
        <v>733774</v>
      </c>
      <c r="DM27" s="718"/>
      <c r="DN27" s="718"/>
      <c r="DO27" s="718"/>
      <c r="DP27" s="718"/>
      <c r="DQ27" s="718"/>
      <c r="DR27" s="718"/>
      <c r="DS27" s="718"/>
      <c r="DT27" s="718"/>
      <c r="DU27" s="718"/>
      <c r="DV27" s="719"/>
      <c r="DW27" s="686">
        <v>7.6</v>
      </c>
      <c r="DX27" s="716"/>
      <c r="DY27" s="716"/>
      <c r="DZ27" s="716"/>
      <c r="EA27" s="716"/>
      <c r="EB27" s="716"/>
      <c r="EC27" s="717"/>
    </row>
    <row r="28" spans="2:133" ht="11.25" customHeight="1" x14ac:dyDescent="0.15">
      <c r="B28" s="678" t="s">
        <v>298</v>
      </c>
      <c r="C28" s="679"/>
      <c r="D28" s="679"/>
      <c r="E28" s="679"/>
      <c r="F28" s="679"/>
      <c r="G28" s="679"/>
      <c r="H28" s="679"/>
      <c r="I28" s="679"/>
      <c r="J28" s="679"/>
      <c r="K28" s="679"/>
      <c r="L28" s="679"/>
      <c r="M28" s="679"/>
      <c r="N28" s="679"/>
      <c r="O28" s="679"/>
      <c r="P28" s="679"/>
      <c r="Q28" s="680"/>
      <c r="R28" s="681">
        <v>118904</v>
      </c>
      <c r="S28" s="682"/>
      <c r="T28" s="682"/>
      <c r="U28" s="682"/>
      <c r="V28" s="682"/>
      <c r="W28" s="682"/>
      <c r="X28" s="682"/>
      <c r="Y28" s="683"/>
      <c r="Z28" s="684">
        <v>0.6</v>
      </c>
      <c r="AA28" s="684"/>
      <c r="AB28" s="684"/>
      <c r="AC28" s="684"/>
      <c r="AD28" s="685" t="s">
        <v>128</v>
      </c>
      <c r="AE28" s="685"/>
      <c r="AF28" s="685"/>
      <c r="AG28" s="685"/>
      <c r="AH28" s="685"/>
      <c r="AI28" s="685"/>
      <c r="AJ28" s="685"/>
      <c r="AK28" s="685"/>
      <c r="AL28" s="686" t="s">
        <v>128</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299</v>
      </c>
      <c r="CE28" s="697"/>
      <c r="CF28" s="697"/>
      <c r="CG28" s="697"/>
      <c r="CH28" s="697"/>
      <c r="CI28" s="697"/>
      <c r="CJ28" s="697"/>
      <c r="CK28" s="697"/>
      <c r="CL28" s="697"/>
      <c r="CM28" s="697"/>
      <c r="CN28" s="697"/>
      <c r="CO28" s="697"/>
      <c r="CP28" s="697"/>
      <c r="CQ28" s="698"/>
      <c r="CR28" s="681">
        <v>2391814</v>
      </c>
      <c r="CS28" s="682"/>
      <c r="CT28" s="682"/>
      <c r="CU28" s="682"/>
      <c r="CV28" s="682"/>
      <c r="CW28" s="682"/>
      <c r="CX28" s="682"/>
      <c r="CY28" s="683"/>
      <c r="CZ28" s="686">
        <v>12.8</v>
      </c>
      <c r="DA28" s="716"/>
      <c r="DB28" s="716"/>
      <c r="DC28" s="720"/>
      <c r="DD28" s="690">
        <v>2227135</v>
      </c>
      <c r="DE28" s="682"/>
      <c r="DF28" s="682"/>
      <c r="DG28" s="682"/>
      <c r="DH28" s="682"/>
      <c r="DI28" s="682"/>
      <c r="DJ28" s="682"/>
      <c r="DK28" s="683"/>
      <c r="DL28" s="690">
        <v>2227135</v>
      </c>
      <c r="DM28" s="682"/>
      <c r="DN28" s="682"/>
      <c r="DO28" s="682"/>
      <c r="DP28" s="682"/>
      <c r="DQ28" s="682"/>
      <c r="DR28" s="682"/>
      <c r="DS28" s="682"/>
      <c r="DT28" s="682"/>
      <c r="DU28" s="682"/>
      <c r="DV28" s="683"/>
      <c r="DW28" s="686">
        <v>23.2</v>
      </c>
      <c r="DX28" s="716"/>
      <c r="DY28" s="716"/>
      <c r="DZ28" s="716"/>
      <c r="EA28" s="716"/>
      <c r="EB28" s="716"/>
      <c r="EC28" s="717"/>
    </row>
    <row r="29" spans="2:133" ht="11.25" customHeight="1" x14ac:dyDescent="0.15">
      <c r="B29" s="678" t="s">
        <v>300</v>
      </c>
      <c r="C29" s="679"/>
      <c r="D29" s="679"/>
      <c r="E29" s="679"/>
      <c r="F29" s="679"/>
      <c r="G29" s="679"/>
      <c r="H29" s="679"/>
      <c r="I29" s="679"/>
      <c r="J29" s="679"/>
      <c r="K29" s="679"/>
      <c r="L29" s="679"/>
      <c r="M29" s="679"/>
      <c r="N29" s="679"/>
      <c r="O29" s="679"/>
      <c r="P29" s="679"/>
      <c r="Q29" s="680"/>
      <c r="R29" s="681">
        <v>307954</v>
      </c>
      <c r="S29" s="682"/>
      <c r="T29" s="682"/>
      <c r="U29" s="682"/>
      <c r="V29" s="682"/>
      <c r="W29" s="682"/>
      <c r="X29" s="682"/>
      <c r="Y29" s="683"/>
      <c r="Z29" s="684">
        <v>1.6</v>
      </c>
      <c r="AA29" s="684"/>
      <c r="AB29" s="684"/>
      <c r="AC29" s="684"/>
      <c r="AD29" s="685">
        <v>15363</v>
      </c>
      <c r="AE29" s="685"/>
      <c r="AF29" s="685"/>
      <c r="AG29" s="685"/>
      <c r="AH29" s="685"/>
      <c r="AI29" s="685"/>
      <c r="AJ29" s="685"/>
      <c r="AK29" s="685"/>
      <c r="AL29" s="686">
        <v>0.2</v>
      </c>
      <c r="AM29" s="687"/>
      <c r="AN29" s="687"/>
      <c r="AO29" s="688"/>
      <c r="AP29" s="730"/>
      <c r="AQ29" s="731"/>
      <c r="AR29" s="731"/>
      <c r="AS29" s="731"/>
      <c r="AT29" s="731"/>
      <c r="AU29" s="731"/>
      <c r="AV29" s="731"/>
      <c r="AW29" s="731"/>
      <c r="AX29" s="731"/>
      <c r="AY29" s="731"/>
      <c r="AZ29" s="731"/>
      <c r="BA29" s="731"/>
      <c r="BB29" s="731"/>
      <c r="BC29" s="731"/>
      <c r="BD29" s="731"/>
      <c r="BE29" s="731"/>
      <c r="BF29" s="732"/>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301</v>
      </c>
      <c r="CE29" s="722"/>
      <c r="CF29" s="696" t="s">
        <v>302</v>
      </c>
      <c r="CG29" s="697"/>
      <c r="CH29" s="697"/>
      <c r="CI29" s="697"/>
      <c r="CJ29" s="697"/>
      <c r="CK29" s="697"/>
      <c r="CL29" s="697"/>
      <c r="CM29" s="697"/>
      <c r="CN29" s="697"/>
      <c r="CO29" s="697"/>
      <c r="CP29" s="697"/>
      <c r="CQ29" s="698"/>
      <c r="CR29" s="681">
        <v>2391509</v>
      </c>
      <c r="CS29" s="718"/>
      <c r="CT29" s="718"/>
      <c r="CU29" s="718"/>
      <c r="CV29" s="718"/>
      <c r="CW29" s="718"/>
      <c r="CX29" s="718"/>
      <c r="CY29" s="719"/>
      <c r="CZ29" s="686">
        <v>12.8</v>
      </c>
      <c r="DA29" s="716"/>
      <c r="DB29" s="716"/>
      <c r="DC29" s="720"/>
      <c r="DD29" s="690">
        <v>2226830</v>
      </c>
      <c r="DE29" s="718"/>
      <c r="DF29" s="718"/>
      <c r="DG29" s="718"/>
      <c r="DH29" s="718"/>
      <c r="DI29" s="718"/>
      <c r="DJ29" s="718"/>
      <c r="DK29" s="719"/>
      <c r="DL29" s="690">
        <v>2226830</v>
      </c>
      <c r="DM29" s="718"/>
      <c r="DN29" s="718"/>
      <c r="DO29" s="718"/>
      <c r="DP29" s="718"/>
      <c r="DQ29" s="718"/>
      <c r="DR29" s="718"/>
      <c r="DS29" s="718"/>
      <c r="DT29" s="718"/>
      <c r="DU29" s="718"/>
      <c r="DV29" s="719"/>
      <c r="DW29" s="686">
        <v>23.2</v>
      </c>
      <c r="DX29" s="716"/>
      <c r="DY29" s="716"/>
      <c r="DZ29" s="716"/>
      <c r="EA29" s="716"/>
      <c r="EB29" s="716"/>
      <c r="EC29" s="717"/>
    </row>
    <row r="30" spans="2:133" ht="11.25" customHeight="1" x14ac:dyDescent="0.15">
      <c r="B30" s="678" t="s">
        <v>303</v>
      </c>
      <c r="C30" s="679"/>
      <c r="D30" s="679"/>
      <c r="E30" s="679"/>
      <c r="F30" s="679"/>
      <c r="G30" s="679"/>
      <c r="H30" s="679"/>
      <c r="I30" s="679"/>
      <c r="J30" s="679"/>
      <c r="K30" s="679"/>
      <c r="L30" s="679"/>
      <c r="M30" s="679"/>
      <c r="N30" s="679"/>
      <c r="O30" s="679"/>
      <c r="P30" s="679"/>
      <c r="Q30" s="680"/>
      <c r="R30" s="681">
        <v>152118</v>
      </c>
      <c r="S30" s="682"/>
      <c r="T30" s="682"/>
      <c r="U30" s="682"/>
      <c r="V30" s="682"/>
      <c r="W30" s="682"/>
      <c r="X30" s="682"/>
      <c r="Y30" s="683"/>
      <c r="Z30" s="684">
        <v>0.8</v>
      </c>
      <c r="AA30" s="684"/>
      <c r="AB30" s="684"/>
      <c r="AC30" s="684"/>
      <c r="AD30" s="685" t="s">
        <v>128</v>
      </c>
      <c r="AE30" s="685"/>
      <c r="AF30" s="685"/>
      <c r="AG30" s="685"/>
      <c r="AH30" s="685"/>
      <c r="AI30" s="685"/>
      <c r="AJ30" s="685"/>
      <c r="AK30" s="685"/>
      <c r="AL30" s="686" t="s">
        <v>236</v>
      </c>
      <c r="AM30" s="687"/>
      <c r="AN30" s="687"/>
      <c r="AO30" s="688"/>
      <c r="AP30" s="660" t="s">
        <v>219</v>
      </c>
      <c r="AQ30" s="661"/>
      <c r="AR30" s="661"/>
      <c r="AS30" s="661"/>
      <c r="AT30" s="661"/>
      <c r="AU30" s="661"/>
      <c r="AV30" s="661"/>
      <c r="AW30" s="661"/>
      <c r="AX30" s="661"/>
      <c r="AY30" s="661"/>
      <c r="AZ30" s="661"/>
      <c r="BA30" s="661"/>
      <c r="BB30" s="661"/>
      <c r="BC30" s="661"/>
      <c r="BD30" s="661"/>
      <c r="BE30" s="661"/>
      <c r="BF30" s="662"/>
      <c r="BG30" s="660" t="s">
        <v>304</v>
      </c>
      <c r="BH30" s="728"/>
      <c r="BI30" s="728"/>
      <c r="BJ30" s="728"/>
      <c r="BK30" s="728"/>
      <c r="BL30" s="728"/>
      <c r="BM30" s="728"/>
      <c r="BN30" s="728"/>
      <c r="BO30" s="728"/>
      <c r="BP30" s="728"/>
      <c r="BQ30" s="729"/>
      <c r="BR30" s="660" t="s">
        <v>305</v>
      </c>
      <c r="BS30" s="728"/>
      <c r="BT30" s="728"/>
      <c r="BU30" s="728"/>
      <c r="BV30" s="728"/>
      <c r="BW30" s="728"/>
      <c r="BX30" s="728"/>
      <c r="BY30" s="728"/>
      <c r="BZ30" s="728"/>
      <c r="CA30" s="728"/>
      <c r="CB30" s="729"/>
      <c r="CD30" s="723"/>
      <c r="CE30" s="724"/>
      <c r="CF30" s="696" t="s">
        <v>306</v>
      </c>
      <c r="CG30" s="697"/>
      <c r="CH30" s="697"/>
      <c r="CI30" s="697"/>
      <c r="CJ30" s="697"/>
      <c r="CK30" s="697"/>
      <c r="CL30" s="697"/>
      <c r="CM30" s="697"/>
      <c r="CN30" s="697"/>
      <c r="CO30" s="697"/>
      <c r="CP30" s="697"/>
      <c r="CQ30" s="698"/>
      <c r="CR30" s="681">
        <v>2291779</v>
      </c>
      <c r="CS30" s="682"/>
      <c r="CT30" s="682"/>
      <c r="CU30" s="682"/>
      <c r="CV30" s="682"/>
      <c r="CW30" s="682"/>
      <c r="CX30" s="682"/>
      <c r="CY30" s="683"/>
      <c r="CZ30" s="686">
        <v>12.3</v>
      </c>
      <c r="DA30" s="716"/>
      <c r="DB30" s="716"/>
      <c r="DC30" s="720"/>
      <c r="DD30" s="690">
        <v>2140817</v>
      </c>
      <c r="DE30" s="682"/>
      <c r="DF30" s="682"/>
      <c r="DG30" s="682"/>
      <c r="DH30" s="682"/>
      <c r="DI30" s="682"/>
      <c r="DJ30" s="682"/>
      <c r="DK30" s="683"/>
      <c r="DL30" s="690">
        <v>2140817</v>
      </c>
      <c r="DM30" s="682"/>
      <c r="DN30" s="682"/>
      <c r="DO30" s="682"/>
      <c r="DP30" s="682"/>
      <c r="DQ30" s="682"/>
      <c r="DR30" s="682"/>
      <c r="DS30" s="682"/>
      <c r="DT30" s="682"/>
      <c r="DU30" s="682"/>
      <c r="DV30" s="683"/>
      <c r="DW30" s="686">
        <v>22.3</v>
      </c>
      <c r="DX30" s="716"/>
      <c r="DY30" s="716"/>
      <c r="DZ30" s="716"/>
      <c r="EA30" s="716"/>
      <c r="EB30" s="716"/>
      <c r="EC30" s="717"/>
    </row>
    <row r="31" spans="2:133" ht="11.25" customHeight="1" x14ac:dyDescent="0.15">
      <c r="B31" s="678" t="s">
        <v>307</v>
      </c>
      <c r="C31" s="679"/>
      <c r="D31" s="679"/>
      <c r="E31" s="679"/>
      <c r="F31" s="679"/>
      <c r="G31" s="679"/>
      <c r="H31" s="679"/>
      <c r="I31" s="679"/>
      <c r="J31" s="679"/>
      <c r="K31" s="679"/>
      <c r="L31" s="679"/>
      <c r="M31" s="679"/>
      <c r="N31" s="679"/>
      <c r="O31" s="679"/>
      <c r="P31" s="679"/>
      <c r="Q31" s="680"/>
      <c r="R31" s="681">
        <v>1095316</v>
      </c>
      <c r="S31" s="682"/>
      <c r="T31" s="682"/>
      <c r="U31" s="682"/>
      <c r="V31" s="682"/>
      <c r="W31" s="682"/>
      <c r="X31" s="682"/>
      <c r="Y31" s="683"/>
      <c r="Z31" s="684">
        <v>5.9</v>
      </c>
      <c r="AA31" s="684"/>
      <c r="AB31" s="684"/>
      <c r="AC31" s="684"/>
      <c r="AD31" s="685" t="s">
        <v>128</v>
      </c>
      <c r="AE31" s="685"/>
      <c r="AF31" s="685"/>
      <c r="AG31" s="685"/>
      <c r="AH31" s="685"/>
      <c r="AI31" s="685"/>
      <c r="AJ31" s="685"/>
      <c r="AK31" s="685"/>
      <c r="AL31" s="686" t="s">
        <v>236</v>
      </c>
      <c r="AM31" s="687"/>
      <c r="AN31" s="687"/>
      <c r="AO31" s="688"/>
      <c r="AP31" s="735" t="s">
        <v>308</v>
      </c>
      <c r="AQ31" s="736"/>
      <c r="AR31" s="736"/>
      <c r="AS31" s="736"/>
      <c r="AT31" s="741" t="s">
        <v>309</v>
      </c>
      <c r="AU31" s="229"/>
      <c r="AV31" s="229"/>
      <c r="AW31" s="229"/>
      <c r="AX31" s="667" t="s">
        <v>185</v>
      </c>
      <c r="AY31" s="668"/>
      <c r="AZ31" s="668"/>
      <c r="BA31" s="668"/>
      <c r="BB31" s="668"/>
      <c r="BC31" s="668"/>
      <c r="BD31" s="668"/>
      <c r="BE31" s="668"/>
      <c r="BF31" s="669"/>
      <c r="BG31" s="749">
        <v>99.8</v>
      </c>
      <c r="BH31" s="733"/>
      <c r="BI31" s="733"/>
      <c r="BJ31" s="733"/>
      <c r="BK31" s="733"/>
      <c r="BL31" s="733"/>
      <c r="BM31" s="676">
        <v>99.4</v>
      </c>
      <c r="BN31" s="733"/>
      <c r="BO31" s="733"/>
      <c r="BP31" s="733"/>
      <c r="BQ31" s="734"/>
      <c r="BR31" s="749">
        <v>99.8</v>
      </c>
      <c r="BS31" s="733"/>
      <c r="BT31" s="733"/>
      <c r="BU31" s="733"/>
      <c r="BV31" s="733"/>
      <c r="BW31" s="733"/>
      <c r="BX31" s="676">
        <v>97.8</v>
      </c>
      <c r="BY31" s="733"/>
      <c r="BZ31" s="733"/>
      <c r="CA31" s="733"/>
      <c r="CB31" s="734"/>
      <c r="CD31" s="723"/>
      <c r="CE31" s="724"/>
      <c r="CF31" s="696" t="s">
        <v>310</v>
      </c>
      <c r="CG31" s="697"/>
      <c r="CH31" s="697"/>
      <c r="CI31" s="697"/>
      <c r="CJ31" s="697"/>
      <c r="CK31" s="697"/>
      <c r="CL31" s="697"/>
      <c r="CM31" s="697"/>
      <c r="CN31" s="697"/>
      <c r="CO31" s="697"/>
      <c r="CP31" s="697"/>
      <c r="CQ31" s="698"/>
      <c r="CR31" s="681">
        <v>99730</v>
      </c>
      <c r="CS31" s="718"/>
      <c r="CT31" s="718"/>
      <c r="CU31" s="718"/>
      <c r="CV31" s="718"/>
      <c r="CW31" s="718"/>
      <c r="CX31" s="718"/>
      <c r="CY31" s="719"/>
      <c r="CZ31" s="686">
        <v>0.5</v>
      </c>
      <c r="DA31" s="716"/>
      <c r="DB31" s="716"/>
      <c r="DC31" s="720"/>
      <c r="DD31" s="690">
        <v>86013</v>
      </c>
      <c r="DE31" s="718"/>
      <c r="DF31" s="718"/>
      <c r="DG31" s="718"/>
      <c r="DH31" s="718"/>
      <c r="DI31" s="718"/>
      <c r="DJ31" s="718"/>
      <c r="DK31" s="719"/>
      <c r="DL31" s="690">
        <v>86013</v>
      </c>
      <c r="DM31" s="718"/>
      <c r="DN31" s="718"/>
      <c r="DO31" s="718"/>
      <c r="DP31" s="718"/>
      <c r="DQ31" s="718"/>
      <c r="DR31" s="718"/>
      <c r="DS31" s="718"/>
      <c r="DT31" s="718"/>
      <c r="DU31" s="718"/>
      <c r="DV31" s="719"/>
      <c r="DW31" s="686">
        <v>0.9</v>
      </c>
      <c r="DX31" s="716"/>
      <c r="DY31" s="716"/>
      <c r="DZ31" s="716"/>
      <c r="EA31" s="716"/>
      <c r="EB31" s="716"/>
      <c r="EC31" s="717"/>
    </row>
    <row r="32" spans="2:133" ht="11.25" customHeight="1" x14ac:dyDescent="0.15">
      <c r="B32" s="744" t="s">
        <v>311</v>
      </c>
      <c r="C32" s="745"/>
      <c r="D32" s="745"/>
      <c r="E32" s="745"/>
      <c r="F32" s="745"/>
      <c r="G32" s="745"/>
      <c r="H32" s="745"/>
      <c r="I32" s="745"/>
      <c r="J32" s="745"/>
      <c r="K32" s="745"/>
      <c r="L32" s="745"/>
      <c r="M32" s="745"/>
      <c r="N32" s="745"/>
      <c r="O32" s="745"/>
      <c r="P32" s="745"/>
      <c r="Q32" s="746"/>
      <c r="R32" s="681" t="s">
        <v>236</v>
      </c>
      <c r="S32" s="682"/>
      <c r="T32" s="682"/>
      <c r="U32" s="682"/>
      <c r="V32" s="682"/>
      <c r="W32" s="682"/>
      <c r="X32" s="682"/>
      <c r="Y32" s="683"/>
      <c r="Z32" s="684" t="s">
        <v>236</v>
      </c>
      <c r="AA32" s="684"/>
      <c r="AB32" s="684"/>
      <c r="AC32" s="684"/>
      <c r="AD32" s="685" t="s">
        <v>236</v>
      </c>
      <c r="AE32" s="685"/>
      <c r="AF32" s="685"/>
      <c r="AG32" s="685"/>
      <c r="AH32" s="685"/>
      <c r="AI32" s="685"/>
      <c r="AJ32" s="685"/>
      <c r="AK32" s="685"/>
      <c r="AL32" s="686" t="s">
        <v>128</v>
      </c>
      <c r="AM32" s="687"/>
      <c r="AN32" s="687"/>
      <c r="AO32" s="688"/>
      <c r="AP32" s="737"/>
      <c r="AQ32" s="738"/>
      <c r="AR32" s="738"/>
      <c r="AS32" s="738"/>
      <c r="AT32" s="742"/>
      <c r="AU32" s="228" t="s">
        <v>312</v>
      </c>
      <c r="AV32" s="228"/>
      <c r="AW32" s="228"/>
      <c r="AX32" s="678" t="s">
        <v>313</v>
      </c>
      <c r="AY32" s="679"/>
      <c r="AZ32" s="679"/>
      <c r="BA32" s="679"/>
      <c r="BB32" s="679"/>
      <c r="BC32" s="679"/>
      <c r="BD32" s="679"/>
      <c r="BE32" s="679"/>
      <c r="BF32" s="680"/>
      <c r="BG32" s="750">
        <v>99.8</v>
      </c>
      <c r="BH32" s="718"/>
      <c r="BI32" s="718"/>
      <c r="BJ32" s="718"/>
      <c r="BK32" s="718"/>
      <c r="BL32" s="718"/>
      <c r="BM32" s="687">
        <v>99.6</v>
      </c>
      <c r="BN32" s="747"/>
      <c r="BO32" s="747"/>
      <c r="BP32" s="747"/>
      <c r="BQ32" s="748"/>
      <c r="BR32" s="750">
        <v>99.9</v>
      </c>
      <c r="BS32" s="718"/>
      <c r="BT32" s="718"/>
      <c r="BU32" s="718"/>
      <c r="BV32" s="718"/>
      <c r="BW32" s="718"/>
      <c r="BX32" s="687">
        <v>99.2</v>
      </c>
      <c r="BY32" s="747"/>
      <c r="BZ32" s="747"/>
      <c r="CA32" s="747"/>
      <c r="CB32" s="748"/>
      <c r="CD32" s="725"/>
      <c r="CE32" s="726"/>
      <c r="CF32" s="696" t="s">
        <v>314</v>
      </c>
      <c r="CG32" s="697"/>
      <c r="CH32" s="697"/>
      <c r="CI32" s="697"/>
      <c r="CJ32" s="697"/>
      <c r="CK32" s="697"/>
      <c r="CL32" s="697"/>
      <c r="CM32" s="697"/>
      <c r="CN32" s="697"/>
      <c r="CO32" s="697"/>
      <c r="CP32" s="697"/>
      <c r="CQ32" s="698"/>
      <c r="CR32" s="681">
        <v>305</v>
      </c>
      <c r="CS32" s="682"/>
      <c r="CT32" s="682"/>
      <c r="CU32" s="682"/>
      <c r="CV32" s="682"/>
      <c r="CW32" s="682"/>
      <c r="CX32" s="682"/>
      <c r="CY32" s="683"/>
      <c r="CZ32" s="686">
        <v>0</v>
      </c>
      <c r="DA32" s="716"/>
      <c r="DB32" s="716"/>
      <c r="DC32" s="720"/>
      <c r="DD32" s="690">
        <v>305</v>
      </c>
      <c r="DE32" s="682"/>
      <c r="DF32" s="682"/>
      <c r="DG32" s="682"/>
      <c r="DH32" s="682"/>
      <c r="DI32" s="682"/>
      <c r="DJ32" s="682"/>
      <c r="DK32" s="683"/>
      <c r="DL32" s="690">
        <v>305</v>
      </c>
      <c r="DM32" s="682"/>
      <c r="DN32" s="682"/>
      <c r="DO32" s="682"/>
      <c r="DP32" s="682"/>
      <c r="DQ32" s="682"/>
      <c r="DR32" s="682"/>
      <c r="DS32" s="682"/>
      <c r="DT32" s="682"/>
      <c r="DU32" s="682"/>
      <c r="DV32" s="683"/>
      <c r="DW32" s="686">
        <v>0</v>
      </c>
      <c r="DX32" s="716"/>
      <c r="DY32" s="716"/>
      <c r="DZ32" s="716"/>
      <c r="EA32" s="716"/>
      <c r="EB32" s="716"/>
      <c r="EC32" s="717"/>
    </row>
    <row r="33" spans="2:133" ht="11.25" customHeight="1" x14ac:dyDescent="0.15">
      <c r="B33" s="678" t="s">
        <v>315</v>
      </c>
      <c r="C33" s="679"/>
      <c r="D33" s="679"/>
      <c r="E33" s="679"/>
      <c r="F33" s="679"/>
      <c r="G33" s="679"/>
      <c r="H33" s="679"/>
      <c r="I33" s="679"/>
      <c r="J33" s="679"/>
      <c r="K33" s="679"/>
      <c r="L33" s="679"/>
      <c r="M33" s="679"/>
      <c r="N33" s="679"/>
      <c r="O33" s="679"/>
      <c r="P33" s="679"/>
      <c r="Q33" s="680"/>
      <c r="R33" s="681">
        <v>1638708</v>
      </c>
      <c r="S33" s="682"/>
      <c r="T33" s="682"/>
      <c r="U33" s="682"/>
      <c r="V33" s="682"/>
      <c r="W33" s="682"/>
      <c r="X33" s="682"/>
      <c r="Y33" s="683"/>
      <c r="Z33" s="684">
        <v>8.8000000000000007</v>
      </c>
      <c r="AA33" s="684"/>
      <c r="AB33" s="684"/>
      <c r="AC33" s="684"/>
      <c r="AD33" s="685" t="s">
        <v>128</v>
      </c>
      <c r="AE33" s="685"/>
      <c r="AF33" s="685"/>
      <c r="AG33" s="685"/>
      <c r="AH33" s="685"/>
      <c r="AI33" s="685"/>
      <c r="AJ33" s="685"/>
      <c r="AK33" s="685"/>
      <c r="AL33" s="686" t="s">
        <v>128</v>
      </c>
      <c r="AM33" s="687"/>
      <c r="AN33" s="687"/>
      <c r="AO33" s="688"/>
      <c r="AP33" s="739"/>
      <c r="AQ33" s="740"/>
      <c r="AR33" s="740"/>
      <c r="AS33" s="740"/>
      <c r="AT33" s="743"/>
      <c r="AU33" s="230"/>
      <c r="AV33" s="230"/>
      <c r="AW33" s="230"/>
      <c r="AX33" s="730" t="s">
        <v>316</v>
      </c>
      <c r="AY33" s="731"/>
      <c r="AZ33" s="731"/>
      <c r="BA33" s="731"/>
      <c r="BB33" s="731"/>
      <c r="BC33" s="731"/>
      <c r="BD33" s="731"/>
      <c r="BE33" s="731"/>
      <c r="BF33" s="732"/>
      <c r="BG33" s="751">
        <v>99.8</v>
      </c>
      <c r="BH33" s="752"/>
      <c r="BI33" s="752"/>
      <c r="BJ33" s="752"/>
      <c r="BK33" s="752"/>
      <c r="BL33" s="752"/>
      <c r="BM33" s="753">
        <v>99.1</v>
      </c>
      <c r="BN33" s="752"/>
      <c r="BO33" s="752"/>
      <c r="BP33" s="752"/>
      <c r="BQ33" s="754"/>
      <c r="BR33" s="751">
        <v>99.7</v>
      </c>
      <c r="BS33" s="752"/>
      <c r="BT33" s="752"/>
      <c r="BU33" s="752"/>
      <c r="BV33" s="752"/>
      <c r="BW33" s="752"/>
      <c r="BX33" s="753">
        <v>95.8</v>
      </c>
      <c r="BY33" s="752"/>
      <c r="BZ33" s="752"/>
      <c r="CA33" s="752"/>
      <c r="CB33" s="754"/>
      <c r="CD33" s="696" t="s">
        <v>317</v>
      </c>
      <c r="CE33" s="697"/>
      <c r="CF33" s="697"/>
      <c r="CG33" s="697"/>
      <c r="CH33" s="697"/>
      <c r="CI33" s="697"/>
      <c r="CJ33" s="697"/>
      <c r="CK33" s="697"/>
      <c r="CL33" s="697"/>
      <c r="CM33" s="697"/>
      <c r="CN33" s="697"/>
      <c r="CO33" s="697"/>
      <c r="CP33" s="697"/>
      <c r="CQ33" s="698"/>
      <c r="CR33" s="681">
        <v>8970296</v>
      </c>
      <c r="CS33" s="718"/>
      <c r="CT33" s="718"/>
      <c r="CU33" s="718"/>
      <c r="CV33" s="718"/>
      <c r="CW33" s="718"/>
      <c r="CX33" s="718"/>
      <c r="CY33" s="719"/>
      <c r="CZ33" s="686">
        <v>48.1</v>
      </c>
      <c r="DA33" s="716"/>
      <c r="DB33" s="716"/>
      <c r="DC33" s="720"/>
      <c r="DD33" s="690">
        <v>5643156</v>
      </c>
      <c r="DE33" s="718"/>
      <c r="DF33" s="718"/>
      <c r="DG33" s="718"/>
      <c r="DH33" s="718"/>
      <c r="DI33" s="718"/>
      <c r="DJ33" s="718"/>
      <c r="DK33" s="719"/>
      <c r="DL33" s="690">
        <v>4602952</v>
      </c>
      <c r="DM33" s="718"/>
      <c r="DN33" s="718"/>
      <c r="DO33" s="718"/>
      <c r="DP33" s="718"/>
      <c r="DQ33" s="718"/>
      <c r="DR33" s="718"/>
      <c r="DS33" s="718"/>
      <c r="DT33" s="718"/>
      <c r="DU33" s="718"/>
      <c r="DV33" s="719"/>
      <c r="DW33" s="686">
        <v>47.9</v>
      </c>
      <c r="DX33" s="716"/>
      <c r="DY33" s="716"/>
      <c r="DZ33" s="716"/>
      <c r="EA33" s="716"/>
      <c r="EB33" s="716"/>
      <c r="EC33" s="717"/>
    </row>
    <row r="34" spans="2:133" ht="11.25" customHeight="1" x14ac:dyDescent="0.15">
      <c r="B34" s="678" t="s">
        <v>318</v>
      </c>
      <c r="C34" s="679"/>
      <c r="D34" s="679"/>
      <c r="E34" s="679"/>
      <c r="F34" s="679"/>
      <c r="G34" s="679"/>
      <c r="H34" s="679"/>
      <c r="I34" s="679"/>
      <c r="J34" s="679"/>
      <c r="K34" s="679"/>
      <c r="L34" s="679"/>
      <c r="M34" s="679"/>
      <c r="N34" s="679"/>
      <c r="O34" s="679"/>
      <c r="P34" s="679"/>
      <c r="Q34" s="680"/>
      <c r="R34" s="681">
        <v>84107</v>
      </c>
      <c r="S34" s="682"/>
      <c r="T34" s="682"/>
      <c r="U34" s="682"/>
      <c r="V34" s="682"/>
      <c r="W34" s="682"/>
      <c r="X34" s="682"/>
      <c r="Y34" s="683"/>
      <c r="Z34" s="684">
        <v>0.5</v>
      </c>
      <c r="AA34" s="684"/>
      <c r="AB34" s="684"/>
      <c r="AC34" s="684"/>
      <c r="AD34" s="685">
        <v>17395</v>
      </c>
      <c r="AE34" s="685"/>
      <c r="AF34" s="685"/>
      <c r="AG34" s="685"/>
      <c r="AH34" s="685"/>
      <c r="AI34" s="685"/>
      <c r="AJ34" s="685"/>
      <c r="AK34" s="685"/>
      <c r="AL34" s="686">
        <v>0.2</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319</v>
      </c>
      <c r="CE34" s="697"/>
      <c r="CF34" s="697"/>
      <c r="CG34" s="697"/>
      <c r="CH34" s="697"/>
      <c r="CI34" s="697"/>
      <c r="CJ34" s="697"/>
      <c r="CK34" s="697"/>
      <c r="CL34" s="697"/>
      <c r="CM34" s="697"/>
      <c r="CN34" s="697"/>
      <c r="CO34" s="697"/>
      <c r="CP34" s="697"/>
      <c r="CQ34" s="698"/>
      <c r="CR34" s="681">
        <v>2591794</v>
      </c>
      <c r="CS34" s="682"/>
      <c r="CT34" s="682"/>
      <c r="CU34" s="682"/>
      <c r="CV34" s="682"/>
      <c r="CW34" s="682"/>
      <c r="CX34" s="682"/>
      <c r="CY34" s="683"/>
      <c r="CZ34" s="686">
        <v>13.9</v>
      </c>
      <c r="DA34" s="716"/>
      <c r="DB34" s="716"/>
      <c r="DC34" s="720"/>
      <c r="DD34" s="690">
        <v>1924530</v>
      </c>
      <c r="DE34" s="682"/>
      <c r="DF34" s="682"/>
      <c r="DG34" s="682"/>
      <c r="DH34" s="682"/>
      <c r="DI34" s="682"/>
      <c r="DJ34" s="682"/>
      <c r="DK34" s="683"/>
      <c r="DL34" s="690">
        <v>1602800</v>
      </c>
      <c r="DM34" s="682"/>
      <c r="DN34" s="682"/>
      <c r="DO34" s="682"/>
      <c r="DP34" s="682"/>
      <c r="DQ34" s="682"/>
      <c r="DR34" s="682"/>
      <c r="DS34" s="682"/>
      <c r="DT34" s="682"/>
      <c r="DU34" s="682"/>
      <c r="DV34" s="683"/>
      <c r="DW34" s="686">
        <v>16.7</v>
      </c>
      <c r="DX34" s="716"/>
      <c r="DY34" s="716"/>
      <c r="DZ34" s="716"/>
      <c r="EA34" s="716"/>
      <c r="EB34" s="716"/>
      <c r="EC34" s="717"/>
    </row>
    <row r="35" spans="2:133" ht="11.25" customHeight="1" x14ac:dyDescent="0.15">
      <c r="B35" s="678" t="s">
        <v>320</v>
      </c>
      <c r="C35" s="679"/>
      <c r="D35" s="679"/>
      <c r="E35" s="679"/>
      <c r="F35" s="679"/>
      <c r="G35" s="679"/>
      <c r="H35" s="679"/>
      <c r="I35" s="679"/>
      <c r="J35" s="679"/>
      <c r="K35" s="679"/>
      <c r="L35" s="679"/>
      <c r="M35" s="679"/>
      <c r="N35" s="679"/>
      <c r="O35" s="679"/>
      <c r="P35" s="679"/>
      <c r="Q35" s="680"/>
      <c r="R35" s="681">
        <v>66840</v>
      </c>
      <c r="S35" s="682"/>
      <c r="T35" s="682"/>
      <c r="U35" s="682"/>
      <c r="V35" s="682"/>
      <c r="W35" s="682"/>
      <c r="X35" s="682"/>
      <c r="Y35" s="683"/>
      <c r="Z35" s="684">
        <v>0.4</v>
      </c>
      <c r="AA35" s="684"/>
      <c r="AB35" s="684"/>
      <c r="AC35" s="684"/>
      <c r="AD35" s="685" t="s">
        <v>128</v>
      </c>
      <c r="AE35" s="685"/>
      <c r="AF35" s="685"/>
      <c r="AG35" s="685"/>
      <c r="AH35" s="685"/>
      <c r="AI35" s="685"/>
      <c r="AJ35" s="685"/>
      <c r="AK35" s="685"/>
      <c r="AL35" s="686" t="s">
        <v>128</v>
      </c>
      <c r="AM35" s="687"/>
      <c r="AN35" s="687"/>
      <c r="AO35" s="688"/>
      <c r="AP35" s="233"/>
      <c r="AQ35" s="660" t="s">
        <v>321</v>
      </c>
      <c r="AR35" s="661"/>
      <c r="AS35" s="661"/>
      <c r="AT35" s="661"/>
      <c r="AU35" s="661"/>
      <c r="AV35" s="661"/>
      <c r="AW35" s="661"/>
      <c r="AX35" s="661"/>
      <c r="AY35" s="661"/>
      <c r="AZ35" s="661"/>
      <c r="BA35" s="661"/>
      <c r="BB35" s="661"/>
      <c r="BC35" s="661"/>
      <c r="BD35" s="661"/>
      <c r="BE35" s="661"/>
      <c r="BF35" s="662"/>
      <c r="BG35" s="660" t="s">
        <v>322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323</v>
      </c>
      <c r="CE35" s="697"/>
      <c r="CF35" s="697"/>
      <c r="CG35" s="697"/>
      <c r="CH35" s="697"/>
      <c r="CI35" s="697"/>
      <c r="CJ35" s="697"/>
      <c r="CK35" s="697"/>
      <c r="CL35" s="697"/>
      <c r="CM35" s="697"/>
      <c r="CN35" s="697"/>
      <c r="CO35" s="697"/>
      <c r="CP35" s="697"/>
      <c r="CQ35" s="698"/>
      <c r="CR35" s="681">
        <v>750685</v>
      </c>
      <c r="CS35" s="718"/>
      <c r="CT35" s="718"/>
      <c r="CU35" s="718"/>
      <c r="CV35" s="718"/>
      <c r="CW35" s="718"/>
      <c r="CX35" s="718"/>
      <c r="CY35" s="719"/>
      <c r="CZ35" s="686">
        <v>4</v>
      </c>
      <c r="DA35" s="716"/>
      <c r="DB35" s="716"/>
      <c r="DC35" s="720"/>
      <c r="DD35" s="690">
        <v>629799</v>
      </c>
      <c r="DE35" s="718"/>
      <c r="DF35" s="718"/>
      <c r="DG35" s="718"/>
      <c r="DH35" s="718"/>
      <c r="DI35" s="718"/>
      <c r="DJ35" s="718"/>
      <c r="DK35" s="719"/>
      <c r="DL35" s="690">
        <v>487322</v>
      </c>
      <c r="DM35" s="718"/>
      <c r="DN35" s="718"/>
      <c r="DO35" s="718"/>
      <c r="DP35" s="718"/>
      <c r="DQ35" s="718"/>
      <c r="DR35" s="718"/>
      <c r="DS35" s="718"/>
      <c r="DT35" s="718"/>
      <c r="DU35" s="718"/>
      <c r="DV35" s="719"/>
      <c r="DW35" s="686">
        <v>5.0999999999999996</v>
      </c>
      <c r="DX35" s="716"/>
      <c r="DY35" s="716"/>
      <c r="DZ35" s="716"/>
      <c r="EA35" s="716"/>
      <c r="EB35" s="716"/>
      <c r="EC35" s="717"/>
    </row>
    <row r="36" spans="2:133" ht="11.25" customHeight="1" x14ac:dyDescent="0.15">
      <c r="B36" s="678" t="s">
        <v>324</v>
      </c>
      <c r="C36" s="679"/>
      <c r="D36" s="679"/>
      <c r="E36" s="679"/>
      <c r="F36" s="679"/>
      <c r="G36" s="679"/>
      <c r="H36" s="679"/>
      <c r="I36" s="679"/>
      <c r="J36" s="679"/>
      <c r="K36" s="679"/>
      <c r="L36" s="679"/>
      <c r="M36" s="679"/>
      <c r="N36" s="679"/>
      <c r="O36" s="679"/>
      <c r="P36" s="679"/>
      <c r="Q36" s="680"/>
      <c r="R36" s="681">
        <v>974884</v>
      </c>
      <c r="S36" s="682"/>
      <c r="T36" s="682"/>
      <c r="U36" s="682"/>
      <c r="V36" s="682"/>
      <c r="W36" s="682"/>
      <c r="X36" s="682"/>
      <c r="Y36" s="683"/>
      <c r="Z36" s="684">
        <v>5.2</v>
      </c>
      <c r="AA36" s="684"/>
      <c r="AB36" s="684"/>
      <c r="AC36" s="684"/>
      <c r="AD36" s="685" t="s">
        <v>236</v>
      </c>
      <c r="AE36" s="685"/>
      <c r="AF36" s="685"/>
      <c r="AG36" s="685"/>
      <c r="AH36" s="685"/>
      <c r="AI36" s="685"/>
      <c r="AJ36" s="685"/>
      <c r="AK36" s="685"/>
      <c r="AL36" s="686" t="s">
        <v>236</v>
      </c>
      <c r="AM36" s="687"/>
      <c r="AN36" s="687"/>
      <c r="AO36" s="688"/>
      <c r="AP36" s="233"/>
      <c r="AQ36" s="755" t="s">
        <v>325</v>
      </c>
      <c r="AR36" s="756"/>
      <c r="AS36" s="756"/>
      <c r="AT36" s="756"/>
      <c r="AU36" s="756"/>
      <c r="AV36" s="756"/>
      <c r="AW36" s="756"/>
      <c r="AX36" s="756"/>
      <c r="AY36" s="757"/>
      <c r="AZ36" s="670">
        <v>2593962</v>
      </c>
      <c r="BA36" s="671"/>
      <c r="BB36" s="671"/>
      <c r="BC36" s="671"/>
      <c r="BD36" s="671"/>
      <c r="BE36" s="671"/>
      <c r="BF36" s="758"/>
      <c r="BG36" s="692" t="s">
        <v>326</v>
      </c>
      <c r="BH36" s="693"/>
      <c r="BI36" s="693"/>
      <c r="BJ36" s="693"/>
      <c r="BK36" s="693"/>
      <c r="BL36" s="693"/>
      <c r="BM36" s="693"/>
      <c r="BN36" s="693"/>
      <c r="BO36" s="693"/>
      <c r="BP36" s="693"/>
      <c r="BQ36" s="693"/>
      <c r="BR36" s="693"/>
      <c r="BS36" s="693"/>
      <c r="BT36" s="693"/>
      <c r="BU36" s="694"/>
      <c r="BV36" s="670">
        <v>45536</v>
      </c>
      <c r="BW36" s="671"/>
      <c r="BX36" s="671"/>
      <c r="BY36" s="671"/>
      <c r="BZ36" s="671"/>
      <c r="CA36" s="671"/>
      <c r="CB36" s="758"/>
      <c r="CD36" s="696" t="s">
        <v>327</v>
      </c>
      <c r="CE36" s="697"/>
      <c r="CF36" s="697"/>
      <c r="CG36" s="697"/>
      <c r="CH36" s="697"/>
      <c r="CI36" s="697"/>
      <c r="CJ36" s="697"/>
      <c r="CK36" s="697"/>
      <c r="CL36" s="697"/>
      <c r="CM36" s="697"/>
      <c r="CN36" s="697"/>
      <c r="CO36" s="697"/>
      <c r="CP36" s="697"/>
      <c r="CQ36" s="698"/>
      <c r="CR36" s="681">
        <v>3544846</v>
      </c>
      <c r="CS36" s="682"/>
      <c r="CT36" s="682"/>
      <c r="CU36" s="682"/>
      <c r="CV36" s="682"/>
      <c r="CW36" s="682"/>
      <c r="CX36" s="682"/>
      <c r="CY36" s="683"/>
      <c r="CZ36" s="686">
        <v>19</v>
      </c>
      <c r="DA36" s="716"/>
      <c r="DB36" s="716"/>
      <c r="DC36" s="720"/>
      <c r="DD36" s="690">
        <v>1659902</v>
      </c>
      <c r="DE36" s="682"/>
      <c r="DF36" s="682"/>
      <c r="DG36" s="682"/>
      <c r="DH36" s="682"/>
      <c r="DI36" s="682"/>
      <c r="DJ36" s="682"/>
      <c r="DK36" s="683"/>
      <c r="DL36" s="690">
        <v>1293888</v>
      </c>
      <c r="DM36" s="682"/>
      <c r="DN36" s="682"/>
      <c r="DO36" s="682"/>
      <c r="DP36" s="682"/>
      <c r="DQ36" s="682"/>
      <c r="DR36" s="682"/>
      <c r="DS36" s="682"/>
      <c r="DT36" s="682"/>
      <c r="DU36" s="682"/>
      <c r="DV36" s="683"/>
      <c r="DW36" s="686">
        <v>13.5</v>
      </c>
      <c r="DX36" s="716"/>
      <c r="DY36" s="716"/>
      <c r="DZ36" s="716"/>
      <c r="EA36" s="716"/>
      <c r="EB36" s="716"/>
      <c r="EC36" s="717"/>
    </row>
    <row r="37" spans="2:133" ht="11.25" customHeight="1" x14ac:dyDescent="0.15">
      <c r="B37" s="678" t="s">
        <v>328</v>
      </c>
      <c r="C37" s="679"/>
      <c r="D37" s="679"/>
      <c r="E37" s="679"/>
      <c r="F37" s="679"/>
      <c r="G37" s="679"/>
      <c r="H37" s="679"/>
      <c r="I37" s="679"/>
      <c r="J37" s="679"/>
      <c r="K37" s="679"/>
      <c r="L37" s="679"/>
      <c r="M37" s="679"/>
      <c r="N37" s="679"/>
      <c r="O37" s="679"/>
      <c r="P37" s="679"/>
      <c r="Q37" s="680"/>
      <c r="R37" s="681">
        <v>31501</v>
      </c>
      <c r="S37" s="682"/>
      <c r="T37" s="682"/>
      <c r="U37" s="682"/>
      <c r="V37" s="682"/>
      <c r="W37" s="682"/>
      <c r="X37" s="682"/>
      <c r="Y37" s="683"/>
      <c r="Z37" s="684">
        <v>0.2</v>
      </c>
      <c r="AA37" s="684"/>
      <c r="AB37" s="684"/>
      <c r="AC37" s="684"/>
      <c r="AD37" s="685" t="s">
        <v>236</v>
      </c>
      <c r="AE37" s="685"/>
      <c r="AF37" s="685"/>
      <c r="AG37" s="685"/>
      <c r="AH37" s="685"/>
      <c r="AI37" s="685"/>
      <c r="AJ37" s="685"/>
      <c r="AK37" s="685"/>
      <c r="AL37" s="686" t="s">
        <v>236</v>
      </c>
      <c r="AM37" s="687"/>
      <c r="AN37" s="687"/>
      <c r="AO37" s="688"/>
      <c r="AQ37" s="759" t="s">
        <v>329</v>
      </c>
      <c r="AR37" s="760"/>
      <c r="AS37" s="760"/>
      <c r="AT37" s="760"/>
      <c r="AU37" s="760"/>
      <c r="AV37" s="760"/>
      <c r="AW37" s="760"/>
      <c r="AX37" s="760"/>
      <c r="AY37" s="761"/>
      <c r="AZ37" s="681">
        <v>895000</v>
      </c>
      <c r="BA37" s="682"/>
      <c r="BB37" s="682"/>
      <c r="BC37" s="682"/>
      <c r="BD37" s="718"/>
      <c r="BE37" s="718"/>
      <c r="BF37" s="748"/>
      <c r="BG37" s="696" t="s">
        <v>330</v>
      </c>
      <c r="BH37" s="697"/>
      <c r="BI37" s="697"/>
      <c r="BJ37" s="697"/>
      <c r="BK37" s="697"/>
      <c r="BL37" s="697"/>
      <c r="BM37" s="697"/>
      <c r="BN37" s="697"/>
      <c r="BO37" s="697"/>
      <c r="BP37" s="697"/>
      <c r="BQ37" s="697"/>
      <c r="BR37" s="697"/>
      <c r="BS37" s="697"/>
      <c r="BT37" s="697"/>
      <c r="BU37" s="698"/>
      <c r="BV37" s="681">
        <v>12013</v>
      </c>
      <c r="BW37" s="682"/>
      <c r="BX37" s="682"/>
      <c r="BY37" s="682"/>
      <c r="BZ37" s="682"/>
      <c r="CA37" s="682"/>
      <c r="CB37" s="691"/>
      <c r="CD37" s="696" t="s">
        <v>331</v>
      </c>
      <c r="CE37" s="697"/>
      <c r="CF37" s="697"/>
      <c r="CG37" s="697"/>
      <c r="CH37" s="697"/>
      <c r="CI37" s="697"/>
      <c r="CJ37" s="697"/>
      <c r="CK37" s="697"/>
      <c r="CL37" s="697"/>
      <c r="CM37" s="697"/>
      <c r="CN37" s="697"/>
      <c r="CO37" s="697"/>
      <c r="CP37" s="697"/>
      <c r="CQ37" s="698"/>
      <c r="CR37" s="681">
        <v>1236380</v>
      </c>
      <c r="CS37" s="718"/>
      <c r="CT37" s="718"/>
      <c r="CU37" s="718"/>
      <c r="CV37" s="718"/>
      <c r="CW37" s="718"/>
      <c r="CX37" s="718"/>
      <c r="CY37" s="719"/>
      <c r="CZ37" s="686">
        <v>6.6</v>
      </c>
      <c r="DA37" s="716"/>
      <c r="DB37" s="716"/>
      <c r="DC37" s="720"/>
      <c r="DD37" s="690">
        <v>548880</v>
      </c>
      <c r="DE37" s="718"/>
      <c r="DF37" s="718"/>
      <c r="DG37" s="718"/>
      <c r="DH37" s="718"/>
      <c r="DI37" s="718"/>
      <c r="DJ37" s="718"/>
      <c r="DK37" s="719"/>
      <c r="DL37" s="690">
        <v>539523</v>
      </c>
      <c r="DM37" s="718"/>
      <c r="DN37" s="718"/>
      <c r="DO37" s="718"/>
      <c r="DP37" s="718"/>
      <c r="DQ37" s="718"/>
      <c r="DR37" s="718"/>
      <c r="DS37" s="718"/>
      <c r="DT37" s="718"/>
      <c r="DU37" s="718"/>
      <c r="DV37" s="719"/>
      <c r="DW37" s="686">
        <v>5.6</v>
      </c>
      <c r="DX37" s="716"/>
      <c r="DY37" s="716"/>
      <c r="DZ37" s="716"/>
      <c r="EA37" s="716"/>
      <c r="EB37" s="716"/>
      <c r="EC37" s="717"/>
    </row>
    <row r="38" spans="2:133" ht="11.25" customHeight="1" x14ac:dyDescent="0.15">
      <c r="B38" s="678" t="s">
        <v>332</v>
      </c>
      <c r="C38" s="679"/>
      <c r="D38" s="679"/>
      <c r="E38" s="679"/>
      <c r="F38" s="679"/>
      <c r="G38" s="679"/>
      <c r="H38" s="679"/>
      <c r="I38" s="679"/>
      <c r="J38" s="679"/>
      <c r="K38" s="679"/>
      <c r="L38" s="679"/>
      <c r="M38" s="679"/>
      <c r="N38" s="679"/>
      <c r="O38" s="679"/>
      <c r="P38" s="679"/>
      <c r="Q38" s="680"/>
      <c r="R38" s="681">
        <v>595864</v>
      </c>
      <c r="S38" s="682"/>
      <c r="T38" s="682"/>
      <c r="U38" s="682"/>
      <c r="V38" s="682"/>
      <c r="W38" s="682"/>
      <c r="X38" s="682"/>
      <c r="Y38" s="683"/>
      <c r="Z38" s="684">
        <v>3.2</v>
      </c>
      <c r="AA38" s="684"/>
      <c r="AB38" s="684"/>
      <c r="AC38" s="684"/>
      <c r="AD38" s="685">
        <v>21574</v>
      </c>
      <c r="AE38" s="685"/>
      <c r="AF38" s="685"/>
      <c r="AG38" s="685"/>
      <c r="AH38" s="685"/>
      <c r="AI38" s="685"/>
      <c r="AJ38" s="685"/>
      <c r="AK38" s="685"/>
      <c r="AL38" s="686">
        <v>0.2</v>
      </c>
      <c r="AM38" s="687"/>
      <c r="AN38" s="687"/>
      <c r="AO38" s="688"/>
      <c r="AQ38" s="759" t="s">
        <v>333</v>
      </c>
      <c r="AR38" s="760"/>
      <c r="AS38" s="760"/>
      <c r="AT38" s="760"/>
      <c r="AU38" s="760"/>
      <c r="AV38" s="760"/>
      <c r="AW38" s="760"/>
      <c r="AX38" s="760"/>
      <c r="AY38" s="761"/>
      <c r="AZ38" s="681">
        <v>492933</v>
      </c>
      <c r="BA38" s="682"/>
      <c r="BB38" s="682"/>
      <c r="BC38" s="682"/>
      <c r="BD38" s="718"/>
      <c r="BE38" s="718"/>
      <c r="BF38" s="748"/>
      <c r="BG38" s="696" t="s">
        <v>334</v>
      </c>
      <c r="BH38" s="697"/>
      <c r="BI38" s="697"/>
      <c r="BJ38" s="697"/>
      <c r="BK38" s="697"/>
      <c r="BL38" s="697"/>
      <c r="BM38" s="697"/>
      <c r="BN38" s="697"/>
      <c r="BO38" s="697"/>
      <c r="BP38" s="697"/>
      <c r="BQ38" s="697"/>
      <c r="BR38" s="697"/>
      <c r="BS38" s="697"/>
      <c r="BT38" s="697"/>
      <c r="BU38" s="698"/>
      <c r="BV38" s="681">
        <v>2692</v>
      </c>
      <c r="BW38" s="682"/>
      <c r="BX38" s="682"/>
      <c r="BY38" s="682"/>
      <c r="BZ38" s="682"/>
      <c r="CA38" s="682"/>
      <c r="CB38" s="691"/>
      <c r="CD38" s="696" t="s">
        <v>335</v>
      </c>
      <c r="CE38" s="697"/>
      <c r="CF38" s="697"/>
      <c r="CG38" s="697"/>
      <c r="CH38" s="697"/>
      <c r="CI38" s="697"/>
      <c r="CJ38" s="697"/>
      <c r="CK38" s="697"/>
      <c r="CL38" s="697"/>
      <c r="CM38" s="697"/>
      <c r="CN38" s="697"/>
      <c r="CO38" s="697"/>
      <c r="CP38" s="697"/>
      <c r="CQ38" s="698"/>
      <c r="CR38" s="681">
        <v>1615953</v>
      </c>
      <c r="CS38" s="682"/>
      <c r="CT38" s="682"/>
      <c r="CU38" s="682"/>
      <c r="CV38" s="682"/>
      <c r="CW38" s="682"/>
      <c r="CX38" s="682"/>
      <c r="CY38" s="683"/>
      <c r="CZ38" s="686">
        <v>8.6999999999999993</v>
      </c>
      <c r="DA38" s="716"/>
      <c r="DB38" s="716"/>
      <c r="DC38" s="720"/>
      <c r="DD38" s="690">
        <v>1415674</v>
      </c>
      <c r="DE38" s="682"/>
      <c r="DF38" s="682"/>
      <c r="DG38" s="682"/>
      <c r="DH38" s="682"/>
      <c r="DI38" s="682"/>
      <c r="DJ38" s="682"/>
      <c r="DK38" s="683"/>
      <c r="DL38" s="690">
        <v>1218777</v>
      </c>
      <c r="DM38" s="682"/>
      <c r="DN38" s="682"/>
      <c r="DO38" s="682"/>
      <c r="DP38" s="682"/>
      <c r="DQ38" s="682"/>
      <c r="DR38" s="682"/>
      <c r="DS38" s="682"/>
      <c r="DT38" s="682"/>
      <c r="DU38" s="682"/>
      <c r="DV38" s="683"/>
      <c r="DW38" s="686">
        <v>12.7</v>
      </c>
      <c r="DX38" s="716"/>
      <c r="DY38" s="716"/>
      <c r="DZ38" s="716"/>
      <c r="EA38" s="716"/>
      <c r="EB38" s="716"/>
      <c r="EC38" s="717"/>
    </row>
    <row r="39" spans="2:133" ht="11.25" customHeight="1" x14ac:dyDescent="0.15">
      <c r="B39" s="678" t="s">
        <v>336</v>
      </c>
      <c r="C39" s="679"/>
      <c r="D39" s="679"/>
      <c r="E39" s="679"/>
      <c r="F39" s="679"/>
      <c r="G39" s="679"/>
      <c r="H39" s="679"/>
      <c r="I39" s="679"/>
      <c r="J39" s="679"/>
      <c r="K39" s="679"/>
      <c r="L39" s="679"/>
      <c r="M39" s="679"/>
      <c r="N39" s="679"/>
      <c r="O39" s="679"/>
      <c r="P39" s="679"/>
      <c r="Q39" s="680"/>
      <c r="R39" s="681">
        <v>3280600</v>
      </c>
      <c r="S39" s="682"/>
      <c r="T39" s="682"/>
      <c r="U39" s="682"/>
      <c r="V39" s="682"/>
      <c r="W39" s="682"/>
      <c r="X39" s="682"/>
      <c r="Y39" s="683"/>
      <c r="Z39" s="684">
        <v>17.600000000000001</v>
      </c>
      <c r="AA39" s="684"/>
      <c r="AB39" s="684"/>
      <c r="AC39" s="684"/>
      <c r="AD39" s="685" t="s">
        <v>128</v>
      </c>
      <c r="AE39" s="685"/>
      <c r="AF39" s="685"/>
      <c r="AG39" s="685"/>
      <c r="AH39" s="685"/>
      <c r="AI39" s="685"/>
      <c r="AJ39" s="685"/>
      <c r="AK39" s="685"/>
      <c r="AL39" s="686" t="s">
        <v>236</v>
      </c>
      <c r="AM39" s="687"/>
      <c r="AN39" s="687"/>
      <c r="AO39" s="688"/>
      <c r="AQ39" s="759" t="s">
        <v>337</v>
      </c>
      <c r="AR39" s="760"/>
      <c r="AS39" s="760"/>
      <c r="AT39" s="760"/>
      <c r="AU39" s="760"/>
      <c r="AV39" s="760"/>
      <c r="AW39" s="760"/>
      <c r="AX39" s="760"/>
      <c r="AY39" s="761"/>
      <c r="AZ39" s="681">
        <v>81574</v>
      </c>
      <c r="BA39" s="682"/>
      <c r="BB39" s="682"/>
      <c r="BC39" s="682"/>
      <c r="BD39" s="718"/>
      <c r="BE39" s="718"/>
      <c r="BF39" s="748"/>
      <c r="BG39" s="696" t="s">
        <v>338</v>
      </c>
      <c r="BH39" s="697"/>
      <c r="BI39" s="697"/>
      <c r="BJ39" s="697"/>
      <c r="BK39" s="697"/>
      <c r="BL39" s="697"/>
      <c r="BM39" s="697"/>
      <c r="BN39" s="697"/>
      <c r="BO39" s="697"/>
      <c r="BP39" s="697"/>
      <c r="BQ39" s="697"/>
      <c r="BR39" s="697"/>
      <c r="BS39" s="697"/>
      <c r="BT39" s="697"/>
      <c r="BU39" s="698"/>
      <c r="BV39" s="681">
        <v>4337</v>
      </c>
      <c r="BW39" s="682"/>
      <c r="BX39" s="682"/>
      <c r="BY39" s="682"/>
      <c r="BZ39" s="682"/>
      <c r="CA39" s="682"/>
      <c r="CB39" s="691"/>
      <c r="CD39" s="696" t="s">
        <v>339</v>
      </c>
      <c r="CE39" s="697"/>
      <c r="CF39" s="697"/>
      <c r="CG39" s="697"/>
      <c r="CH39" s="697"/>
      <c r="CI39" s="697"/>
      <c r="CJ39" s="697"/>
      <c r="CK39" s="697"/>
      <c r="CL39" s="697"/>
      <c r="CM39" s="697"/>
      <c r="CN39" s="697"/>
      <c r="CO39" s="697"/>
      <c r="CP39" s="697"/>
      <c r="CQ39" s="698"/>
      <c r="CR39" s="681">
        <v>120420</v>
      </c>
      <c r="CS39" s="718"/>
      <c r="CT39" s="718"/>
      <c r="CU39" s="718"/>
      <c r="CV39" s="718"/>
      <c r="CW39" s="718"/>
      <c r="CX39" s="718"/>
      <c r="CY39" s="719"/>
      <c r="CZ39" s="686">
        <v>0.6</v>
      </c>
      <c r="DA39" s="716"/>
      <c r="DB39" s="716"/>
      <c r="DC39" s="720"/>
      <c r="DD39" s="690">
        <v>13086</v>
      </c>
      <c r="DE39" s="718"/>
      <c r="DF39" s="718"/>
      <c r="DG39" s="718"/>
      <c r="DH39" s="718"/>
      <c r="DI39" s="718"/>
      <c r="DJ39" s="718"/>
      <c r="DK39" s="719"/>
      <c r="DL39" s="690" t="s">
        <v>128</v>
      </c>
      <c r="DM39" s="718"/>
      <c r="DN39" s="718"/>
      <c r="DO39" s="718"/>
      <c r="DP39" s="718"/>
      <c r="DQ39" s="718"/>
      <c r="DR39" s="718"/>
      <c r="DS39" s="718"/>
      <c r="DT39" s="718"/>
      <c r="DU39" s="718"/>
      <c r="DV39" s="719"/>
      <c r="DW39" s="686" t="s">
        <v>236</v>
      </c>
      <c r="DX39" s="716"/>
      <c r="DY39" s="716"/>
      <c r="DZ39" s="716"/>
      <c r="EA39" s="716"/>
      <c r="EB39" s="716"/>
      <c r="EC39" s="717"/>
    </row>
    <row r="40" spans="2:133" ht="11.25" customHeight="1" x14ac:dyDescent="0.15">
      <c r="B40" s="678" t="s">
        <v>340</v>
      </c>
      <c r="C40" s="679"/>
      <c r="D40" s="679"/>
      <c r="E40" s="679"/>
      <c r="F40" s="679"/>
      <c r="G40" s="679"/>
      <c r="H40" s="679"/>
      <c r="I40" s="679"/>
      <c r="J40" s="679"/>
      <c r="K40" s="679"/>
      <c r="L40" s="679"/>
      <c r="M40" s="679"/>
      <c r="N40" s="679"/>
      <c r="O40" s="679"/>
      <c r="P40" s="679"/>
      <c r="Q40" s="680"/>
      <c r="R40" s="681" t="s">
        <v>128</v>
      </c>
      <c r="S40" s="682"/>
      <c r="T40" s="682"/>
      <c r="U40" s="682"/>
      <c r="V40" s="682"/>
      <c r="W40" s="682"/>
      <c r="X40" s="682"/>
      <c r="Y40" s="683"/>
      <c r="Z40" s="684" t="s">
        <v>128</v>
      </c>
      <c r="AA40" s="684"/>
      <c r="AB40" s="684"/>
      <c r="AC40" s="684"/>
      <c r="AD40" s="685" t="s">
        <v>128</v>
      </c>
      <c r="AE40" s="685"/>
      <c r="AF40" s="685"/>
      <c r="AG40" s="685"/>
      <c r="AH40" s="685"/>
      <c r="AI40" s="685"/>
      <c r="AJ40" s="685"/>
      <c r="AK40" s="685"/>
      <c r="AL40" s="686" t="s">
        <v>128</v>
      </c>
      <c r="AM40" s="687"/>
      <c r="AN40" s="687"/>
      <c r="AO40" s="688"/>
      <c r="AQ40" s="759" t="s">
        <v>341</v>
      </c>
      <c r="AR40" s="760"/>
      <c r="AS40" s="760"/>
      <c r="AT40" s="760"/>
      <c r="AU40" s="760"/>
      <c r="AV40" s="760"/>
      <c r="AW40" s="760"/>
      <c r="AX40" s="760"/>
      <c r="AY40" s="761"/>
      <c r="AZ40" s="681">
        <v>9867</v>
      </c>
      <c r="BA40" s="682"/>
      <c r="BB40" s="682"/>
      <c r="BC40" s="682"/>
      <c r="BD40" s="718"/>
      <c r="BE40" s="718"/>
      <c r="BF40" s="748"/>
      <c r="BG40" s="762" t="s">
        <v>342</v>
      </c>
      <c r="BH40" s="763"/>
      <c r="BI40" s="763"/>
      <c r="BJ40" s="763"/>
      <c r="BK40" s="763"/>
      <c r="BL40" s="234"/>
      <c r="BM40" s="697" t="s">
        <v>343</v>
      </c>
      <c r="BN40" s="697"/>
      <c r="BO40" s="697"/>
      <c r="BP40" s="697"/>
      <c r="BQ40" s="697"/>
      <c r="BR40" s="697"/>
      <c r="BS40" s="697"/>
      <c r="BT40" s="697"/>
      <c r="BU40" s="698"/>
      <c r="BV40" s="681">
        <v>114</v>
      </c>
      <c r="BW40" s="682"/>
      <c r="BX40" s="682"/>
      <c r="BY40" s="682"/>
      <c r="BZ40" s="682"/>
      <c r="CA40" s="682"/>
      <c r="CB40" s="691"/>
      <c r="CD40" s="696" t="s">
        <v>344</v>
      </c>
      <c r="CE40" s="697"/>
      <c r="CF40" s="697"/>
      <c r="CG40" s="697"/>
      <c r="CH40" s="697"/>
      <c r="CI40" s="697"/>
      <c r="CJ40" s="697"/>
      <c r="CK40" s="697"/>
      <c r="CL40" s="697"/>
      <c r="CM40" s="697"/>
      <c r="CN40" s="697"/>
      <c r="CO40" s="697"/>
      <c r="CP40" s="697"/>
      <c r="CQ40" s="698"/>
      <c r="CR40" s="681">
        <v>346598</v>
      </c>
      <c r="CS40" s="682"/>
      <c r="CT40" s="682"/>
      <c r="CU40" s="682"/>
      <c r="CV40" s="682"/>
      <c r="CW40" s="682"/>
      <c r="CX40" s="682"/>
      <c r="CY40" s="683"/>
      <c r="CZ40" s="686">
        <v>1.9</v>
      </c>
      <c r="DA40" s="716"/>
      <c r="DB40" s="716"/>
      <c r="DC40" s="720"/>
      <c r="DD40" s="690">
        <v>165</v>
      </c>
      <c r="DE40" s="682"/>
      <c r="DF40" s="682"/>
      <c r="DG40" s="682"/>
      <c r="DH40" s="682"/>
      <c r="DI40" s="682"/>
      <c r="DJ40" s="682"/>
      <c r="DK40" s="683"/>
      <c r="DL40" s="690">
        <v>165</v>
      </c>
      <c r="DM40" s="682"/>
      <c r="DN40" s="682"/>
      <c r="DO40" s="682"/>
      <c r="DP40" s="682"/>
      <c r="DQ40" s="682"/>
      <c r="DR40" s="682"/>
      <c r="DS40" s="682"/>
      <c r="DT40" s="682"/>
      <c r="DU40" s="682"/>
      <c r="DV40" s="683"/>
      <c r="DW40" s="686">
        <v>0</v>
      </c>
      <c r="DX40" s="716"/>
      <c r="DY40" s="716"/>
      <c r="DZ40" s="716"/>
      <c r="EA40" s="716"/>
      <c r="EB40" s="716"/>
      <c r="EC40" s="717"/>
    </row>
    <row r="41" spans="2:133" ht="11.25" customHeight="1" x14ac:dyDescent="0.15">
      <c r="B41" s="678" t="s">
        <v>345</v>
      </c>
      <c r="C41" s="679"/>
      <c r="D41" s="679"/>
      <c r="E41" s="679"/>
      <c r="F41" s="679"/>
      <c r="G41" s="679"/>
      <c r="H41" s="679"/>
      <c r="I41" s="679"/>
      <c r="J41" s="679"/>
      <c r="K41" s="679"/>
      <c r="L41" s="679"/>
      <c r="M41" s="679"/>
      <c r="N41" s="679"/>
      <c r="O41" s="679"/>
      <c r="P41" s="679"/>
      <c r="Q41" s="680"/>
      <c r="R41" s="681">
        <v>308800</v>
      </c>
      <c r="S41" s="682"/>
      <c r="T41" s="682"/>
      <c r="U41" s="682"/>
      <c r="V41" s="682"/>
      <c r="W41" s="682"/>
      <c r="X41" s="682"/>
      <c r="Y41" s="683"/>
      <c r="Z41" s="684">
        <v>1.7</v>
      </c>
      <c r="AA41" s="684"/>
      <c r="AB41" s="684"/>
      <c r="AC41" s="684"/>
      <c r="AD41" s="685" t="s">
        <v>236</v>
      </c>
      <c r="AE41" s="685"/>
      <c r="AF41" s="685"/>
      <c r="AG41" s="685"/>
      <c r="AH41" s="685"/>
      <c r="AI41" s="685"/>
      <c r="AJ41" s="685"/>
      <c r="AK41" s="685"/>
      <c r="AL41" s="686" t="s">
        <v>236</v>
      </c>
      <c r="AM41" s="687"/>
      <c r="AN41" s="687"/>
      <c r="AO41" s="688"/>
      <c r="AQ41" s="759" t="s">
        <v>346</v>
      </c>
      <c r="AR41" s="760"/>
      <c r="AS41" s="760"/>
      <c r="AT41" s="760"/>
      <c r="AU41" s="760"/>
      <c r="AV41" s="760"/>
      <c r="AW41" s="760"/>
      <c r="AX41" s="760"/>
      <c r="AY41" s="761"/>
      <c r="AZ41" s="681">
        <v>292932</v>
      </c>
      <c r="BA41" s="682"/>
      <c r="BB41" s="682"/>
      <c r="BC41" s="682"/>
      <c r="BD41" s="718"/>
      <c r="BE41" s="718"/>
      <c r="BF41" s="748"/>
      <c r="BG41" s="762"/>
      <c r="BH41" s="763"/>
      <c r="BI41" s="763"/>
      <c r="BJ41" s="763"/>
      <c r="BK41" s="763"/>
      <c r="BL41" s="234"/>
      <c r="BM41" s="697" t="s">
        <v>347</v>
      </c>
      <c r="BN41" s="697"/>
      <c r="BO41" s="697"/>
      <c r="BP41" s="697"/>
      <c r="BQ41" s="697"/>
      <c r="BR41" s="697"/>
      <c r="BS41" s="697"/>
      <c r="BT41" s="697"/>
      <c r="BU41" s="698"/>
      <c r="BV41" s="681" t="s">
        <v>128</v>
      </c>
      <c r="BW41" s="682"/>
      <c r="BX41" s="682"/>
      <c r="BY41" s="682"/>
      <c r="BZ41" s="682"/>
      <c r="CA41" s="682"/>
      <c r="CB41" s="691"/>
      <c r="CD41" s="696" t="s">
        <v>348</v>
      </c>
      <c r="CE41" s="697"/>
      <c r="CF41" s="697"/>
      <c r="CG41" s="697"/>
      <c r="CH41" s="697"/>
      <c r="CI41" s="697"/>
      <c r="CJ41" s="697"/>
      <c r="CK41" s="697"/>
      <c r="CL41" s="697"/>
      <c r="CM41" s="697"/>
      <c r="CN41" s="697"/>
      <c r="CO41" s="697"/>
      <c r="CP41" s="697"/>
      <c r="CQ41" s="698"/>
      <c r="CR41" s="681" t="s">
        <v>236</v>
      </c>
      <c r="CS41" s="718"/>
      <c r="CT41" s="718"/>
      <c r="CU41" s="718"/>
      <c r="CV41" s="718"/>
      <c r="CW41" s="718"/>
      <c r="CX41" s="718"/>
      <c r="CY41" s="719"/>
      <c r="CZ41" s="686" t="s">
        <v>128</v>
      </c>
      <c r="DA41" s="716"/>
      <c r="DB41" s="716"/>
      <c r="DC41" s="720"/>
      <c r="DD41" s="690" t="s">
        <v>128</v>
      </c>
      <c r="DE41" s="718"/>
      <c r="DF41" s="718"/>
      <c r="DG41" s="718"/>
      <c r="DH41" s="718"/>
      <c r="DI41" s="718"/>
      <c r="DJ41" s="718"/>
      <c r="DK41" s="719"/>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30" t="s">
        <v>349</v>
      </c>
      <c r="C42" s="731"/>
      <c r="D42" s="731"/>
      <c r="E42" s="731"/>
      <c r="F42" s="731"/>
      <c r="G42" s="731"/>
      <c r="H42" s="731"/>
      <c r="I42" s="731"/>
      <c r="J42" s="731"/>
      <c r="K42" s="731"/>
      <c r="L42" s="731"/>
      <c r="M42" s="731"/>
      <c r="N42" s="731"/>
      <c r="O42" s="731"/>
      <c r="P42" s="731"/>
      <c r="Q42" s="732"/>
      <c r="R42" s="766">
        <v>18678330</v>
      </c>
      <c r="S42" s="767"/>
      <c r="T42" s="767"/>
      <c r="U42" s="767"/>
      <c r="V42" s="767"/>
      <c r="W42" s="767"/>
      <c r="X42" s="767"/>
      <c r="Y42" s="775"/>
      <c r="Z42" s="776">
        <v>100</v>
      </c>
      <c r="AA42" s="776"/>
      <c r="AB42" s="776"/>
      <c r="AC42" s="776"/>
      <c r="AD42" s="777">
        <v>9300628</v>
      </c>
      <c r="AE42" s="777"/>
      <c r="AF42" s="777"/>
      <c r="AG42" s="777"/>
      <c r="AH42" s="777"/>
      <c r="AI42" s="777"/>
      <c r="AJ42" s="777"/>
      <c r="AK42" s="777"/>
      <c r="AL42" s="778">
        <v>100</v>
      </c>
      <c r="AM42" s="753"/>
      <c r="AN42" s="753"/>
      <c r="AO42" s="779"/>
      <c r="AQ42" s="780" t="s">
        <v>350</v>
      </c>
      <c r="AR42" s="781"/>
      <c r="AS42" s="781"/>
      <c r="AT42" s="781"/>
      <c r="AU42" s="781"/>
      <c r="AV42" s="781"/>
      <c r="AW42" s="781"/>
      <c r="AX42" s="781"/>
      <c r="AY42" s="782"/>
      <c r="AZ42" s="766">
        <v>821656</v>
      </c>
      <c r="BA42" s="767"/>
      <c r="BB42" s="767"/>
      <c r="BC42" s="767"/>
      <c r="BD42" s="752"/>
      <c r="BE42" s="752"/>
      <c r="BF42" s="754"/>
      <c r="BG42" s="764"/>
      <c r="BH42" s="765"/>
      <c r="BI42" s="765"/>
      <c r="BJ42" s="765"/>
      <c r="BK42" s="765"/>
      <c r="BL42" s="235"/>
      <c r="BM42" s="707" t="s">
        <v>351</v>
      </c>
      <c r="BN42" s="707"/>
      <c r="BO42" s="707"/>
      <c r="BP42" s="707"/>
      <c r="BQ42" s="707"/>
      <c r="BR42" s="707"/>
      <c r="BS42" s="707"/>
      <c r="BT42" s="707"/>
      <c r="BU42" s="708"/>
      <c r="BV42" s="766">
        <v>382</v>
      </c>
      <c r="BW42" s="767"/>
      <c r="BX42" s="767"/>
      <c r="BY42" s="767"/>
      <c r="BZ42" s="767"/>
      <c r="CA42" s="767"/>
      <c r="CB42" s="774"/>
      <c r="CD42" s="678" t="s">
        <v>352</v>
      </c>
      <c r="CE42" s="679"/>
      <c r="CF42" s="679"/>
      <c r="CG42" s="679"/>
      <c r="CH42" s="679"/>
      <c r="CI42" s="679"/>
      <c r="CJ42" s="679"/>
      <c r="CK42" s="679"/>
      <c r="CL42" s="679"/>
      <c r="CM42" s="679"/>
      <c r="CN42" s="679"/>
      <c r="CO42" s="679"/>
      <c r="CP42" s="679"/>
      <c r="CQ42" s="680"/>
      <c r="CR42" s="681">
        <v>3298257</v>
      </c>
      <c r="CS42" s="682"/>
      <c r="CT42" s="682"/>
      <c r="CU42" s="682"/>
      <c r="CV42" s="682"/>
      <c r="CW42" s="682"/>
      <c r="CX42" s="682"/>
      <c r="CY42" s="683"/>
      <c r="CZ42" s="686">
        <v>17.7</v>
      </c>
      <c r="DA42" s="687"/>
      <c r="DB42" s="687"/>
      <c r="DC42" s="699"/>
      <c r="DD42" s="690">
        <v>150104</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353</v>
      </c>
      <c r="CE43" s="679"/>
      <c r="CF43" s="679"/>
      <c r="CG43" s="679"/>
      <c r="CH43" s="679"/>
      <c r="CI43" s="679"/>
      <c r="CJ43" s="679"/>
      <c r="CK43" s="679"/>
      <c r="CL43" s="679"/>
      <c r="CM43" s="679"/>
      <c r="CN43" s="679"/>
      <c r="CO43" s="679"/>
      <c r="CP43" s="679"/>
      <c r="CQ43" s="680"/>
      <c r="CR43" s="681">
        <v>69101</v>
      </c>
      <c r="CS43" s="718"/>
      <c r="CT43" s="718"/>
      <c r="CU43" s="718"/>
      <c r="CV43" s="718"/>
      <c r="CW43" s="718"/>
      <c r="CX43" s="718"/>
      <c r="CY43" s="719"/>
      <c r="CZ43" s="686">
        <v>0.4</v>
      </c>
      <c r="DA43" s="716"/>
      <c r="DB43" s="716"/>
      <c r="DC43" s="720"/>
      <c r="DD43" s="690">
        <v>51179</v>
      </c>
      <c r="DE43" s="718"/>
      <c r="DF43" s="718"/>
      <c r="DG43" s="718"/>
      <c r="DH43" s="718"/>
      <c r="DI43" s="718"/>
      <c r="DJ43" s="718"/>
      <c r="DK43" s="719"/>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301</v>
      </c>
      <c r="CE44" s="794"/>
      <c r="CF44" s="678" t="s">
        <v>354</v>
      </c>
      <c r="CG44" s="679"/>
      <c r="CH44" s="679"/>
      <c r="CI44" s="679"/>
      <c r="CJ44" s="679"/>
      <c r="CK44" s="679"/>
      <c r="CL44" s="679"/>
      <c r="CM44" s="679"/>
      <c r="CN44" s="679"/>
      <c r="CO44" s="679"/>
      <c r="CP44" s="679"/>
      <c r="CQ44" s="680"/>
      <c r="CR44" s="681">
        <v>3298257</v>
      </c>
      <c r="CS44" s="682"/>
      <c r="CT44" s="682"/>
      <c r="CU44" s="682"/>
      <c r="CV44" s="682"/>
      <c r="CW44" s="682"/>
      <c r="CX44" s="682"/>
      <c r="CY44" s="683"/>
      <c r="CZ44" s="686">
        <v>17.7</v>
      </c>
      <c r="DA44" s="687"/>
      <c r="DB44" s="687"/>
      <c r="DC44" s="699"/>
      <c r="DD44" s="690">
        <v>150104</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355</v>
      </c>
      <c r="CG45" s="679"/>
      <c r="CH45" s="679"/>
      <c r="CI45" s="679"/>
      <c r="CJ45" s="679"/>
      <c r="CK45" s="679"/>
      <c r="CL45" s="679"/>
      <c r="CM45" s="679"/>
      <c r="CN45" s="679"/>
      <c r="CO45" s="679"/>
      <c r="CP45" s="679"/>
      <c r="CQ45" s="680"/>
      <c r="CR45" s="681">
        <v>803274</v>
      </c>
      <c r="CS45" s="718"/>
      <c r="CT45" s="718"/>
      <c r="CU45" s="718"/>
      <c r="CV45" s="718"/>
      <c r="CW45" s="718"/>
      <c r="CX45" s="718"/>
      <c r="CY45" s="719"/>
      <c r="CZ45" s="686">
        <v>4.3</v>
      </c>
      <c r="DA45" s="716"/>
      <c r="DB45" s="716"/>
      <c r="DC45" s="720"/>
      <c r="DD45" s="690">
        <v>12801</v>
      </c>
      <c r="DE45" s="718"/>
      <c r="DF45" s="718"/>
      <c r="DG45" s="718"/>
      <c r="DH45" s="718"/>
      <c r="DI45" s="718"/>
      <c r="DJ45" s="718"/>
      <c r="DK45" s="719"/>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356</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357</v>
      </c>
      <c r="CG46" s="679"/>
      <c r="CH46" s="679"/>
      <c r="CI46" s="679"/>
      <c r="CJ46" s="679"/>
      <c r="CK46" s="679"/>
      <c r="CL46" s="679"/>
      <c r="CM46" s="679"/>
      <c r="CN46" s="679"/>
      <c r="CO46" s="679"/>
      <c r="CP46" s="679"/>
      <c r="CQ46" s="680"/>
      <c r="CR46" s="681">
        <v>2441663</v>
      </c>
      <c r="CS46" s="682"/>
      <c r="CT46" s="682"/>
      <c r="CU46" s="682"/>
      <c r="CV46" s="682"/>
      <c r="CW46" s="682"/>
      <c r="CX46" s="682"/>
      <c r="CY46" s="683"/>
      <c r="CZ46" s="686">
        <v>13.1</v>
      </c>
      <c r="DA46" s="687"/>
      <c r="DB46" s="687"/>
      <c r="DC46" s="699"/>
      <c r="DD46" s="690">
        <v>137249</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358</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359</v>
      </c>
      <c r="CG47" s="679"/>
      <c r="CH47" s="679"/>
      <c r="CI47" s="679"/>
      <c r="CJ47" s="679"/>
      <c r="CK47" s="679"/>
      <c r="CL47" s="679"/>
      <c r="CM47" s="679"/>
      <c r="CN47" s="679"/>
      <c r="CO47" s="679"/>
      <c r="CP47" s="679"/>
      <c r="CQ47" s="680"/>
      <c r="CR47" s="681" t="s">
        <v>128</v>
      </c>
      <c r="CS47" s="718"/>
      <c r="CT47" s="718"/>
      <c r="CU47" s="718"/>
      <c r="CV47" s="718"/>
      <c r="CW47" s="718"/>
      <c r="CX47" s="718"/>
      <c r="CY47" s="719"/>
      <c r="CZ47" s="686" t="s">
        <v>236</v>
      </c>
      <c r="DA47" s="716"/>
      <c r="DB47" s="716"/>
      <c r="DC47" s="720"/>
      <c r="DD47" s="690" t="s">
        <v>128</v>
      </c>
      <c r="DE47" s="718"/>
      <c r="DF47" s="718"/>
      <c r="DG47" s="718"/>
      <c r="DH47" s="718"/>
      <c r="DI47" s="718"/>
      <c r="DJ47" s="718"/>
      <c r="DK47" s="719"/>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360</v>
      </c>
      <c r="CD48" s="797"/>
      <c r="CE48" s="798"/>
      <c r="CF48" s="678" t="s">
        <v>361</v>
      </c>
      <c r="CG48" s="679"/>
      <c r="CH48" s="679"/>
      <c r="CI48" s="679"/>
      <c r="CJ48" s="679"/>
      <c r="CK48" s="679"/>
      <c r="CL48" s="679"/>
      <c r="CM48" s="679"/>
      <c r="CN48" s="679"/>
      <c r="CO48" s="679"/>
      <c r="CP48" s="679"/>
      <c r="CQ48" s="680"/>
      <c r="CR48" s="681" t="s">
        <v>128</v>
      </c>
      <c r="CS48" s="682"/>
      <c r="CT48" s="682"/>
      <c r="CU48" s="682"/>
      <c r="CV48" s="682"/>
      <c r="CW48" s="682"/>
      <c r="CX48" s="682"/>
      <c r="CY48" s="683"/>
      <c r="CZ48" s="686" t="s">
        <v>236</v>
      </c>
      <c r="DA48" s="687"/>
      <c r="DB48" s="687"/>
      <c r="DC48" s="699"/>
      <c r="DD48" s="690" t="s">
        <v>236</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30" t="s">
        <v>362</v>
      </c>
      <c r="CE49" s="731"/>
      <c r="CF49" s="731"/>
      <c r="CG49" s="731"/>
      <c r="CH49" s="731"/>
      <c r="CI49" s="731"/>
      <c r="CJ49" s="731"/>
      <c r="CK49" s="731"/>
      <c r="CL49" s="731"/>
      <c r="CM49" s="731"/>
      <c r="CN49" s="731"/>
      <c r="CO49" s="731"/>
      <c r="CP49" s="731"/>
      <c r="CQ49" s="732"/>
      <c r="CR49" s="766">
        <v>18660622</v>
      </c>
      <c r="CS49" s="752"/>
      <c r="CT49" s="752"/>
      <c r="CU49" s="752"/>
      <c r="CV49" s="752"/>
      <c r="CW49" s="752"/>
      <c r="CX49" s="752"/>
      <c r="CY49" s="783"/>
      <c r="CZ49" s="778">
        <v>100</v>
      </c>
      <c r="DA49" s="784"/>
      <c r="DB49" s="784"/>
      <c r="DC49" s="785"/>
      <c r="DD49" s="786">
        <v>10904770</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8nF89/5uU4Xa1dWhkQWDiIV/vOHHABcM3FgpzKHrdeaIXfAcsTh4GELzq13eMrHXyGYlwVUnANp6OhIs/Z+02g==" saltValue="Tx3CQVYI6GWm4vMniLCpn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P28" sqref="AP28:AT28"/>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364</v>
      </c>
      <c r="DK2" s="829"/>
      <c r="DL2" s="829"/>
      <c r="DM2" s="829"/>
      <c r="DN2" s="829"/>
      <c r="DO2" s="830"/>
      <c r="DP2" s="248"/>
      <c r="DQ2" s="828" t="s">
        <v>365</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366</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368</v>
      </c>
      <c r="B5" s="823"/>
      <c r="C5" s="823"/>
      <c r="D5" s="823"/>
      <c r="E5" s="823"/>
      <c r="F5" s="823"/>
      <c r="G5" s="823"/>
      <c r="H5" s="823"/>
      <c r="I5" s="823"/>
      <c r="J5" s="823"/>
      <c r="K5" s="823"/>
      <c r="L5" s="823"/>
      <c r="M5" s="823"/>
      <c r="N5" s="823"/>
      <c r="O5" s="823"/>
      <c r="P5" s="824"/>
      <c r="Q5" s="799" t="s">
        <v>369</v>
      </c>
      <c r="R5" s="800"/>
      <c r="S5" s="800"/>
      <c r="T5" s="800"/>
      <c r="U5" s="801"/>
      <c r="V5" s="799" t="s">
        <v>370</v>
      </c>
      <c r="W5" s="800"/>
      <c r="X5" s="800"/>
      <c r="Y5" s="800"/>
      <c r="Z5" s="801"/>
      <c r="AA5" s="799" t="s">
        <v>371</v>
      </c>
      <c r="AB5" s="800"/>
      <c r="AC5" s="800"/>
      <c r="AD5" s="800"/>
      <c r="AE5" s="800"/>
      <c r="AF5" s="832" t="s">
        <v>372</v>
      </c>
      <c r="AG5" s="800"/>
      <c r="AH5" s="800"/>
      <c r="AI5" s="800"/>
      <c r="AJ5" s="811"/>
      <c r="AK5" s="800" t="s">
        <v>373</v>
      </c>
      <c r="AL5" s="800"/>
      <c r="AM5" s="800"/>
      <c r="AN5" s="800"/>
      <c r="AO5" s="801"/>
      <c r="AP5" s="799" t="s">
        <v>374</v>
      </c>
      <c r="AQ5" s="800"/>
      <c r="AR5" s="800"/>
      <c r="AS5" s="800"/>
      <c r="AT5" s="801"/>
      <c r="AU5" s="799" t="s">
        <v>375</v>
      </c>
      <c r="AV5" s="800"/>
      <c r="AW5" s="800"/>
      <c r="AX5" s="800"/>
      <c r="AY5" s="811"/>
      <c r="AZ5" s="255"/>
      <c r="BA5" s="255"/>
      <c r="BB5" s="255"/>
      <c r="BC5" s="255"/>
      <c r="BD5" s="255"/>
      <c r="BE5" s="256"/>
      <c r="BF5" s="256"/>
      <c r="BG5" s="256"/>
      <c r="BH5" s="256"/>
      <c r="BI5" s="256"/>
      <c r="BJ5" s="256"/>
      <c r="BK5" s="256"/>
      <c r="BL5" s="256"/>
      <c r="BM5" s="256"/>
      <c r="BN5" s="256"/>
      <c r="BO5" s="256"/>
      <c r="BP5" s="256"/>
      <c r="BQ5" s="822" t="s">
        <v>376</v>
      </c>
      <c r="BR5" s="823"/>
      <c r="BS5" s="823"/>
      <c r="BT5" s="823"/>
      <c r="BU5" s="823"/>
      <c r="BV5" s="823"/>
      <c r="BW5" s="823"/>
      <c r="BX5" s="823"/>
      <c r="BY5" s="823"/>
      <c r="BZ5" s="823"/>
      <c r="CA5" s="823"/>
      <c r="CB5" s="823"/>
      <c r="CC5" s="823"/>
      <c r="CD5" s="823"/>
      <c r="CE5" s="823"/>
      <c r="CF5" s="823"/>
      <c r="CG5" s="824"/>
      <c r="CH5" s="799" t="s">
        <v>377</v>
      </c>
      <c r="CI5" s="800"/>
      <c r="CJ5" s="800"/>
      <c r="CK5" s="800"/>
      <c r="CL5" s="801"/>
      <c r="CM5" s="799" t="s">
        <v>378</v>
      </c>
      <c r="CN5" s="800"/>
      <c r="CO5" s="800"/>
      <c r="CP5" s="800"/>
      <c r="CQ5" s="801"/>
      <c r="CR5" s="799" t="s">
        <v>379</v>
      </c>
      <c r="CS5" s="800"/>
      <c r="CT5" s="800"/>
      <c r="CU5" s="800"/>
      <c r="CV5" s="801"/>
      <c r="CW5" s="799" t="s">
        <v>380</v>
      </c>
      <c r="CX5" s="800"/>
      <c r="CY5" s="800"/>
      <c r="CZ5" s="800"/>
      <c r="DA5" s="801"/>
      <c r="DB5" s="799" t="s">
        <v>381</v>
      </c>
      <c r="DC5" s="800"/>
      <c r="DD5" s="800"/>
      <c r="DE5" s="800"/>
      <c r="DF5" s="801"/>
      <c r="DG5" s="805" t="s">
        <v>382</v>
      </c>
      <c r="DH5" s="806"/>
      <c r="DI5" s="806"/>
      <c r="DJ5" s="806"/>
      <c r="DK5" s="807"/>
      <c r="DL5" s="805" t="s">
        <v>383</v>
      </c>
      <c r="DM5" s="806"/>
      <c r="DN5" s="806"/>
      <c r="DO5" s="806"/>
      <c r="DP5" s="807"/>
      <c r="DQ5" s="799" t="s">
        <v>384</v>
      </c>
      <c r="DR5" s="800"/>
      <c r="DS5" s="800"/>
      <c r="DT5" s="800"/>
      <c r="DU5" s="801"/>
      <c r="DV5" s="799" t="s">
        <v>375</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385</v>
      </c>
      <c r="C7" s="814"/>
      <c r="D7" s="814"/>
      <c r="E7" s="814"/>
      <c r="F7" s="814"/>
      <c r="G7" s="814"/>
      <c r="H7" s="814"/>
      <c r="I7" s="814"/>
      <c r="J7" s="814"/>
      <c r="K7" s="814"/>
      <c r="L7" s="814"/>
      <c r="M7" s="814"/>
      <c r="N7" s="814"/>
      <c r="O7" s="814"/>
      <c r="P7" s="815"/>
      <c r="Q7" s="816">
        <v>18683</v>
      </c>
      <c r="R7" s="817"/>
      <c r="S7" s="817"/>
      <c r="T7" s="817"/>
      <c r="U7" s="817"/>
      <c r="V7" s="817">
        <v>18665</v>
      </c>
      <c r="W7" s="817"/>
      <c r="X7" s="817"/>
      <c r="Y7" s="817"/>
      <c r="Z7" s="817"/>
      <c r="AA7" s="817">
        <f>Q7-V7</f>
        <v>18</v>
      </c>
      <c r="AB7" s="817"/>
      <c r="AC7" s="817"/>
      <c r="AD7" s="817"/>
      <c r="AE7" s="818"/>
      <c r="AF7" s="819">
        <v>8</v>
      </c>
      <c r="AG7" s="820"/>
      <c r="AH7" s="820"/>
      <c r="AI7" s="820"/>
      <c r="AJ7" s="821"/>
      <c r="AK7" s="856">
        <v>975</v>
      </c>
      <c r="AL7" s="857"/>
      <c r="AM7" s="857"/>
      <c r="AN7" s="857"/>
      <c r="AO7" s="857"/>
      <c r="AP7" s="857">
        <v>28653</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t="s">
        <v>580</v>
      </c>
      <c r="BT7" s="861"/>
      <c r="BU7" s="861"/>
      <c r="BV7" s="861"/>
      <c r="BW7" s="861"/>
      <c r="BX7" s="861"/>
      <c r="BY7" s="861"/>
      <c r="BZ7" s="861"/>
      <c r="CA7" s="861"/>
      <c r="CB7" s="861"/>
      <c r="CC7" s="861"/>
      <c r="CD7" s="861"/>
      <c r="CE7" s="861"/>
      <c r="CF7" s="861"/>
      <c r="CG7" s="862"/>
      <c r="CH7" s="853">
        <v>4</v>
      </c>
      <c r="CI7" s="854"/>
      <c r="CJ7" s="854"/>
      <c r="CK7" s="854"/>
      <c r="CL7" s="855"/>
      <c r="CM7" s="853">
        <v>47</v>
      </c>
      <c r="CN7" s="854"/>
      <c r="CO7" s="854"/>
      <c r="CP7" s="854"/>
      <c r="CQ7" s="855"/>
      <c r="CR7" s="853">
        <v>25</v>
      </c>
      <c r="CS7" s="854"/>
      <c r="CT7" s="854"/>
      <c r="CU7" s="854"/>
      <c r="CV7" s="855"/>
      <c r="CW7" s="853" t="s">
        <v>514</v>
      </c>
      <c r="CX7" s="854"/>
      <c r="CY7" s="854"/>
      <c r="CZ7" s="854"/>
      <c r="DA7" s="855"/>
      <c r="DB7" s="853" t="s">
        <v>514</v>
      </c>
      <c r="DC7" s="854"/>
      <c r="DD7" s="854"/>
      <c r="DE7" s="854"/>
      <c r="DF7" s="855"/>
      <c r="DG7" s="853" t="s">
        <v>514</v>
      </c>
      <c r="DH7" s="854"/>
      <c r="DI7" s="854"/>
      <c r="DJ7" s="854"/>
      <c r="DK7" s="855"/>
      <c r="DL7" s="853" t="s">
        <v>514</v>
      </c>
      <c r="DM7" s="854"/>
      <c r="DN7" s="854"/>
      <c r="DO7" s="854"/>
      <c r="DP7" s="855"/>
      <c r="DQ7" s="853" t="s">
        <v>514</v>
      </c>
      <c r="DR7" s="854"/>
      <c r="DS7" s="854"/>
      <c r="DT7" s="854"/>
      <c r="DU7" s="855"/>
      <c r="DV7" s="834"/>
      <c r="DW7" s="835"/>
      <c r="DX7" s="835"/>
      <c r="DY7" s="835"/>
      <c r="DZ7" s="836"/>
      <c r="EA7" s="253"/>
    </row>
    <row r="8" spans="1:131" s="254" customFormat="1" ht="26.25" customHeight="1" x14ac:dyDescent="0.15">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t="s">
        <v>581</v>
      </c>
      <c r="BT8" s="851"/>
      <c r="BU8" s="851"/>
      <c r="BV8" s="851"/>
      <c r="BW8" s="851"/>
      <c r="BX8" s="851"/>
      <c r="BY8" s="851"/>
      <c r="BZ8" s="851"/>
      <c r="CA8" s="851"/>
      <c r="CB8" s="851"/>
      <c r="CC8" s="851"/>
      <c r="CD8" s="851"/>
      <c r="CE8" s="851"/>
      <c r="CF8" s="851"/>
      <c r="CG8" s="852"/>
      <c r="CH8" s="863">
        <v>-11</v>
      </c>
      <c r="CI8" s="864"/>
      <c r="CJ8" s="864"/>
      <c r="CK8" s="864"/>
      <c r="CL8" s="865"/>
      <c r="CM8" s="863">
        <v>16</v>
      </c>
      <c r="CN8" s="864"/>
      <c r="CO8" s="864"/>
      <c r="CP8" s="864"/>
      <c r="CQ8" s="865"/>
      <c r="CR8" s="863">
        <v>10</v>
      </c>
      <c r="CS8" s="864"/>
      <c r="CT8" s="864"/>
      <c r="CU8" s="864"/>
      <c r="CV8" s="865"/>
      <c r="CW8" s="863" t="s">
        <v>514</v>
      </c>
      <c r="CX8" s="864"/>
      <c r="CY8" s="864"/>
      <c r="CZ8" s="864"/>
      <c r="DA8" s="865"/>
      <c r="DB8" s="863" t="s">
        <v>514</v>
      </c>
      <c r="DC8" s="864"/>
      <c r="DD8" s="864"/>
      <c r="DE8" s="864"/>
      <c r="DF8" s="865"/>
      <c r="DG8" s="863" t="s">
        <v>514</v>
      </c>
      <c r="DH8" s="864"/>
      <c r="DI8" s="864"/>
      <c r="DJ8" s="864"/>
      <c r="DK8" s="865"/>
      <c r="DL8" s="863" t="s">
        <v>514</v>
      </c>
      <c r="DM8" s="864"/>
      <c r="DN8" s="864"/>
      <c r="DO8" s="864"/>
      <c r="DP8" s="865"/>
      <c r="DQ8" s="863" t="s">
        <v>514</v>
      </c>
      <c r="DR8" s="864"/>
      <c r="DS8" s="864"/>
      <c r="DT8" s="864"/>
      <c r="DU8" s="865"/>
      <c r="DV8" s="866"/>
      <c r="DW8" s="867"/>
      <c r="DX8" s="867"/>
      <c r="DY8" s="867"/>
      <c r="DZ8" s="868"/>
      <c r="EA8" s="253"/>
    </row>
    <row r="9" spans="1:131" s="254" customFormat="1" ht="26.25" customHeight="1" x14ac:dyDescent="0.15">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t="s">
        <v>582</v>
      </c>
      <c r="BT9" s="851"/>
      <c r="BU9" s="851"/>
      <c r="BV9" s="851"/>
      <c r="BW9" s="851"/>
      <c r="BX9" s="851"/>
      <c r="BY9" s="851"/>
      <c r="BZ9" s="851"/>
      <c r="CA9" s="851"/>
      <c r="CB9" s="851"/>
      <c r="CC9" s="851"/>
      <c r="CD9" s="851"/>
      <c r="CE9" s="851"/>
      <c r="CF9" s="851"/>
      <c r="CG9" s="852"/>
      <c r="CH9" s="863">
        <v>10</v>
      </c>
      <c r="CI9" s="864"/>
      <c r="CJ9" s="864"/>
      <c r="CK9" s="864"/>
      <c r="CL9" s="865"/>
      <c r="CM9" s="863">
        <v>-27</v>
      </c>
      <c r="CN9" s="864"/>
      <c r="CO9" s="864"/>
      <c r="CP9" s="864"/>
      <c r="CQ9" s="865"/>
      <c r="CR9" s="863">
        <v>10</v>
      </c>
      <c r="CS9" s="864"/>
      <c r="CT9" s="864"/>
      <c r="CU9" s="864"/>
      <c r="CV9" s="865"/>
      <c r="CW9" s="863" t="s">
        <v>514</v>
      </c>
      <c r="CX9" s="864"/>
      <c r="CY9" s="864"/>
      <c r="CZ9" s="864"/>
      <c r="DA9" s="865"/>
      <c r="DB9" s="863">
        <v>100</v>
      </c>
      <c r="DC9" s="864"/>
      <c r="DD9" s="864"/>
      <c r="DE9" s="864"/>
      <c r="DF9" s="865"/>
      <c r="DG9" s="863" t="s">
        <v>514</v>
      </c>
      <c r="DH9" s="864"/>
      <c r="DI9" s="864"/>
      <c r="DJ9" s="864"/>
      <c r="DK9" s="865"/>
      <c r="DL9" s="863">
        <v>100</v>
      </c>
      <c r="DM9" s="864"/>
      <c r="DN9" s="864"/>
      <c r="DO9" s="864"/>
      <c r="DP9" s="865"/>
      <c r="DQ9" s="863">
        <v>90</v>
      </c>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t="s">
        <v>583</v>
      </c>
      <c r="BT10" s="851"/>
      <c r="BU10" s="851"/>
      <c r="BV10" s="851"/>
      <c r="BW10" s="851"/>
      <c r="BX10" s="851"/>
      <c r="BY10" s="851"/>
      <c r="BZ10" s="851"/>
      <c r="CA10" s="851"/>
      <c r="CB10" s="851"/>
      <c r="CC10" s="851"/>
      <c r="CD10" s="851"/>
      <c r="CE10" s="851"/>
      <c r="CF10" s="851"/>
      <c r="CG10" s="852"/>
      <c r="CH10" s="863">
        <v>-3</v>
      </c>
      <c r="CI10" s="864"/>
      <c r="CJ10" s="864"/>
      <c r="CK10" s="864"/>
      <c r="CL10" s="865"/>
      <c r="CM10" s="863">
        <v>9</v>
      </c>
      <c r="CN10" s="864"/>
      <c r="CO10" s="864"/>
      <c r="CP10" s="864"/>
      <c r="CQ10" s="865"/>
      <c r="CR10" s="863">
        <v>6</v>
      </c>
      <c r="CS10" s="864"/>
      <c r="CT10" s="864"/>
      <c r="CU10" s="864"/>
      <c r="CV10" s="865"/>
      <c r="CW10" s="863" t="s">
        <v>514</v>
      </c>
      <c r="CX10" s="864"/>
      <c r="CY10" s="864"/>
      <c r="CZ10" s="864"/>
      <c r="DA10" s="865"/>
      <c r="DB10" s="863" t="s">
        <v>514</v>
      </c>
      <c r="DC10" s="864"/>
      <c r="DD10" s="864"/>
      <c r="DE10" s="864"/>
      <c r="DF10" s="865"/>
      <c r="DG10" s="863" t="s">
        <v>514</v>
      </c>
      <c r="DH10" s="864"/>
      <c r="DI10" s="864"/>
      <c r="DJ10" s="864"/>
      <c r="DK10" s="865"/>
      <c r="DL10" s="863" t="s">
        <v>514</v>
      </c>
      <c r="DM10" s="864"/>
      <c r="DN10" s="864"/>
      <c r="DO10" s="864"/>
      <c r="DP10" s="865"/>
      <c r="DQ10" s="863" t="s">
        <v>514</v>
      </c>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386</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387</v>
      </c>
      <c r="B23" s="872" t="s">
        <v>388</v>
      </c>
      <c r="C23" s="873"/>
      <c r="D23" s="873"/>
      <c r="E23" s="873"/>
      <c r="F23" s="873"/>
      <c r="G23" s="873"/>
      <c r="H23" s="873"/>
      <c r="I23" s="873"/>
      <c r="J23" s="873"/>
      <c r="K23" s="873"/>
      <c r="L23" s="873"/>
      <c r="M23" s="873"/>
      <c r="N23" s="873"/>
      <c r="O23" s="873"/>
      <c r="P23" s="874"/>
      <c r="Q23" s="875">
        <v>18683</v>
      </c>
      <c r="R23" s="876"/>
      <c r="S23" s="876"/>
      <c r="T23" s="876"/>
      <c r="U23" s="876"/>
      <c r="V23" s="876">
        <v>18665</v>
      </c>
      <c r="W23" s="876"/>
      <c r="X23" s="876"/>
      <c r="Y23" s="876"/>
      <c r="Z23" s="876"/>
      <c r="AA23" s="876">
        <v>18</v>
      </c>
      <c r="AB23" s="876"/>
      <c r="AC23" s="876"/>
      <c r="AD23" s="876"/>
      <c r="AE23" s="877"/>
      <c r="AF23" s="878">
        <v>8</v>
      </c>
      <c r="AG23" s="876"/>
      <c r="AH23" s="876"/>
      <c r="AI23" s="876"/>
      <c r="AJ23" s="879"/>
      <c r="AK23" s="880"/>
      <c r="AL23" s="881"/>
      <c r="AM23" s="881"/>
      <c r="AN23" s="881"/>
      <c r="AO23" s="881"/>
      <c r="AP23" s="876">
        <v>28653</v>
      </c>
      <c r="AQ23" s="876"/>
      <c r="AR23" s="876"/>
      <c r="AS23" s="876"/>
      <c r="AT23" s="876"/>
      <c r="AU23" s="882"/>
      <c r="AV23" s="882"/>
      <c r="AW23" s="882"/>
      <c r="AX23" s="882"/>
      <c r="AY23" s="883"/>
      <c r="AZ23" s="891" t="s">
        <v>389</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390</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391</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368</v>
      </c>
      <c r="B26" s="823"/>
      <c r="C26" s="823"/>
      <c r="D26" s="823"/>
      <c r="E26" s="823"/>
      <c r="F26" s="823"/>
      <c r="G26" s="823"/>
      <c r="H26" s="823"/>
      <c r="I26" s="823"/>
      <c r="J26" s="823"/>
      <c r="K26" s="823"/>
      <c r="L26" s="823"/>
      <c r="M26" s="823"/>
      <c r="N26" s="823"/>
      <c r="O26" s="823"/>
      <c r="P26" s="824"/>
      <c r="Q26" s="799" t="s">
        <v>392</v>
      </c>
      <c r="R26" s="800"/>
      <c r="S26" s="800"/>
      <c r="T26" s="800"/>
      <c r="U26" s="801"/>
      <c r="V26" s="799" t="s">
        <v>393</v>
      </c>
      <c r="W26" s="800"/>
      <c r="X26" s="800"/>
      <c r="Y26" s="800"/>
      <c r="Z26" s="801"/>
      <c r="AA26" s="799" t="s">
        <v>394</v>
      </c>
      <c r="AB26" s="800"/>
      <c r="AC26" s="800"/>
      <c r="AD26" s="800"/>
      <c r="AE26" s="800"/>
      <c r="AF26" s="894" t="s">
        <v>395</v>
      </c>
      <c r="AG26" s="895"/>
      <c r="AH26" s="895"/>
      <c r="AI26" s="895"/>
      <c r="AJ26" s="896"/>
      <c r="AK26" s="800" t="s">
        <v>396</v>
      </c>
      <c r="AL26" s="800"/>
      <c r="AM26" s="800"/>
      <c r="AN26" s="800"/>
      <c r="AO26" s="801"/>
      <c r="AP26" s="799" t="s">
        <v>397</v>
      </c>
      <c r="AQ26" s="800"/>
      <c r="AR26" s="800"/>
      <c r="AS26" s="800"/>
      <c r="AT26" s="801"/>
      <c r="AU26" s="799" t="s">
        <v>398</v>
      </c>
      <c r="AV26" s="800"/>
      <c r="AW26" s="800"/>
      <c r="AX26" s="800"/>
      <c r="AY26" s="801"/>
      <c r="AZ26" s="799" t="s">
        <v>399</v>
      </c>
      <c r="BA26" s="800"/>
      <c r="BB26" s="800"/>
      <c r="BC26" s="800"/>
      <c r="BD26" s="801"/>
      <c r="BE26" s="799" t="s">
        <v>375</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400</v>
      </c>
      <c r="C28" s="814"/>
      <c r="D28" s="814"/>
      <c r="E28" s="814"/>
      <c r="F28" s="814"/>
      <c r="G28" s="814"/>
      <c r="H28" s="814"/>
      <c r="I28" s="814"/>
      <c r="J28" s="814"/>
      <c r="K28" s="814"/>
      <c r="L28" s="814"/>
      <c r="M28" s="814"/>
      <c r="N28" s="814"/>
      <c r="O28" s="814"/>
      <c r="P28" s="815"/>
      <c r="Q28" s="904">
        <v>2397</v>
      </c>
      <c r="R28" s="905"/>
      <c r="S28" s="905"/>
      <c r="T28" s="905"/>
      <c r="U28" s="905"/>
      <c r="V28" s="905">
        <v>2351</v>
      </c>
      <c r="W28" s="905"/>
      <c r="X28" s="905"/>
      <c r="Y28" s="905"/>
      <c r="Z28" s="905"/>
      <c r="AA28" s="905">
        <f>Q28-V28</f>
        <v>46</v>
      </c>
      <c r="AB28" s="905"/>
      <c r="AC28" s="905"/>
      <c r="AD28" s="905"/>
      <c r="AE28" s="906"/>
      <c r="AF28" s="907">
        <v>46</v>
      </c>
      <c r="AG28" s="905"/>
      <c r="AH28" s="905"/>
      <c r="AI28" s="905"/>
      <c r="AJ28" s="908"/>
      <c r="AK28" s="909">
        <v>192</v>
      </c>
      <c r="AL28" s="900"/>
      <c r="AM28" s="900"/>
      <c r="AN28" s="900"/>
      <c r="AO28" s="900"/>
      <c r="AP28" s="900" t="s">
        <v>514</v>
      </c>
      <c r="AQ28" s="900"/>
      <c r="AR28" s="900"/>
      <c r="AS28" s="900"/>
      <c r="AT28" s="900"/>
      <c r="AU28" s="900" t="s">
        <v>514</v>
      </c>
      <c r="AV28" s="900"/>
      <c r="AW28" s="900"/>
      <c r="AX28" s="900"/>
      <c r="AY28" s="900"/>
      <c r="AZ28" s="901" t="s">
        <v>514</v>
      </c>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401</v>
      </c>
      <c r="C29" s="838"/>
      <c r="D29" s="838"/>
      <c r="E29" s="838"/>
      <c r="F29" s="838"/>
      <c r="G29" s="838"/>
      <c r="H29" s="838"/>
      <c r="I29" s="838"/>
      <c r="J29" s="838"/>
      <c r="K29" s="838"/>
      <c r="L29" s="838"/>
      <c r="M29" s="838"/>
      <c r="N29" s="838"/>
      <c r="O29" s="838"/>
      <c r="P29" s="839"/>
      <c r="Q29" s="840">
        <v>332</v>
      </c>
      <c r="R29" s="841"/>
      <c r="S29" s="841"/>
      <c r="T29" s="841"/>
      <c r="U29" s="841"/>
      <c r="V29" s="841">
        <v>331</v>
      </c>
      <c r="W29" s="841"/>
      <c r="X29" s="841"/>
      <c r="Y29" s="841"/>
      <c r="Z29" s="841"/>
      <c r="AA29" s="841">
        <f>Q29-V29</f>
        <v>1</v>
      </c>
      <c r="AB29" s="841"/>
      <c r="AC29" s="841"/>
      <c r="AD29" s="841"/>
      <c r="AE29" s="842"/>
      <c r="AF29" s="843">
        <v>1</v>
      </c>
      <c r="AG29" s="844"/>
      <c r="AH29" s="844"/>
      <c r="AI29" s="844"/>
      <c r="AJ29" s="845"/>
      <c r="AK29" s="912">
        <v>142</v>
      </c>
      <c r="AL29" s="913"/>
      <c r="AM29" s="913"/>
      <c r="AN29" s="913"/>
      <c r="AO29" s="913"/>
      <c r="AP29" s="913" t="s">
        <v>514</v>
      </c>
      <c r="AQ29" s="913"/>
      <c r="AR29" s="913"/>
      <c r="AS29" s="913"/>
      <c r="AT29" s="913"/>
      <c r="AU29" s="913" t="s">
        <v>514</v>
      </c>
      <c r="AV29" s="913"/>
      <c r="AW29" s="913"/>
      <c r="AX29" s="913"/>
      <c r="AY29" s="913"/>
      <c r="AZ29" s="914" t="s">
        <v>514</v>
      </c>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402</v>
      </c>
      <c r="C30" s="838"/>
      <c r="D30" s="838"/>
      <c r="E30" s="838"/>
      <c r="F30" s="838"/>
      <c r="G30" s="838"/>
      <c r="H30" s="838"/>
      <c r="I30" s="838"/>
      <c r="J30" s="838"/>
      <c r="K30" s="838"/>
      <c r="L30" s="838"/>
      <c r="M30" s="838"/>
      <c r="N30" s="838"/>
      <c r="O30" s="838"/>
      <c r="P30" s="839"/>
      <c r="Q30" s="840">
        <v>2296</v>
      </c>
      <c r="R30" s="841"/>
      <c r="S30" s="841"/>
      <c r="T30" s="841"/>
      <c r="U30" s="841"/>
      <c r="V30" s="841">
        <v>2252</v>
      </c>
      <c r="W30" s="841"/>
      <c r="X30" s="841"/>
      <c r="Y30" s="841"/>
      <c r="Z30" s="841"/>
      <c r="AA30" s="841">
        <f t="shared" ref="AA30:AA34" si="0">Q30-V30</f>
        <v>44</v>
      </c>
      <c r="AB30" s="841"/>
      <c r="AC30" s="841"/>
      <c r="AD30" s="841"/>
      <c r="AE30" s="842"/>
      <c r="AF30" s="843">
        <v>44</v>
      </c>
      <c r="AG30" s="844"/>
      <c r="AH30" s="844"/>
      <c r="AI30" s="844"/>
      <c r="AJ30" s="845"/>
      <c r="AK30" s="912">
        <v>322</v>
      </c>
      <c r="AL30" s="913"/>
      <c r="AM30" s="913"/>
      <c r="AN30" s="913"/>
      <c r="AO30" s="913"/>
      <c r="AP30" s="913" t="s">
        <v>514</v>
      </c>
      <c r="AQ30" s="913"/>
      <c r="AR30" s="913"/>
      <c r="AS30" s="913"/>
      <c r="AT30" s="913"/>
      <c r="AU30" s="913" t="s">
        <v>514</v>
      </c>
      <c r="AV30" s="913"/>
      <c r="AW30" s="913"/>
      <c r="AX30" s="913"/>
      <c r="AY30" s="913"/>
      <c r="AZ30" s="914" t="s">
        <v>514</v>
      </c>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403</v>
      </c>
      <c r="C31" s="838"/>
      <c r="D31" s="838"/>
      <c r="E31" s="838"/>
      <c r="F31" s="838"/>
      <c r="G31" s="838"/>
      <c r="H31" s="838"/>
      <c r="I31" s="838"/>
      <c r="J31" s="838"/>
      <c r="K31" s="838"/>
      <c r="L31" s="838"/>
      <c r="M31" s="838"/>
      <c r="N31" s="838"/>
      <c r="O31" s="838"/>
      <c r="P31" s="839"/>
      <c r="Q31" s="840">
        <v>571</v>
      </c>
      <c r="R31" s="841"/>
      <c r="S31" s="841"/>
      <c r="T31" s="841"/>
      <c r="U31" s="841"/>
      <c r="V31" s="841">
        <v>646</v>
      </c>
      <c r="W31" s="841"/>
      <c r="X31" s="841"/>
      <c r="Y31" s="841"/>
      <c r="Z31" s="841"/>
      <c r="AA31" s="841">
        <f t="shared" si="0"/>
        <v>-75</v>
      </c>
      <c r="AB31" s="841"/>
      <c r="AC31" s="841"/>
      <c r="AD31" s="841"/>
      <c r="AE31" s="842"/>
      <c r="AF31" s="843">
        <v>243</v>
      </c>
      <c r="AG31" s="844"/>
      <c r="AH31" s="844"/>
      <c r="AI31" s="844"/>
      <c r="AJ31" s="845"/>
      <c r="AK31" s="912">
        <v>82</v>
      </c>
      <c r="AL31" s="913"/>
      <c r="AM31" s="913"/>
      <c r="AN31" s="913"/>
      <c r="AO31" s="913"/>
      <c r="AP31" s="913">
        <v>4732</v>
      </c>
      <c r="AQ31" s="913"/>
      <c r="AR31" s="913"/>
      <c r="AS31" s="913"/>
      <c r="AT31" s="913"/>
      <c r="AU31" s="913">
        <v>1258</v>
      </c>
      <c r="AV31" s="913"/>
      <c r="AW31" s="913"/>
      <c r="AX31" s="913"/>
      <c r="AY31" s="913"/>
      <c r="AZ31" s="914" t="s">
        <v>514</v>
      </c>
      <c r="BA31" s="914"/>
      <c r="BB31" s="914"/>
      <c r="BC31" s="914"/>
      <c r="BD31" s="914"/>
      <c r="BE31" s="910" t="s">
        <v>404</v>
      </c>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t="s">
        <v>405</v>
      </c>
      <c r="C32" s="838"/>
      <c r="D32" s="838"/>
      <c r="E32" s="838"/>
      <c r="F32" s="838"/>
      <c r="G32" s="838"/>
      <c r="H32" s="838"/>
      <c r="I32" s="838"/>
      <c r="J32" s="838"/>
      <c r="K32" s="838"/>
      <c r="L32" s="838"/>
      <c r="M32" s="838"/>
      <c r="N32" s="838"/>
      <c r="O32" s="838"/>
      <c r="P32" s="839"/>
      <c r="Q32" s="840">
        <v>3272</v>
      </c>
      <c r="R32" s="841"/>
      <c r="S32" s="841"/>
      <c r="T32" s="841"/>
      <c r="U32" s="841"/>
      <c r="V32" s="841">
        <v>3242</v>
      </c>
      <c r="W32" s="841"/>
      <c r="X32" s="841"/>
      <c r="Y32" s="841"/>
      <c r="Z32" s="841"/>
      <c r="AA32" s="841">
        <f t="shared" si="0"/>
        <v>30</v>
      </c>
      <c r="AB32" s="841"/>
      <c r="AC32" s="841"/>
      <c r="AD32" s="841"/>
      <c r="AE32" s="842"/>
      <c r="AF32" s="843">
        <v>416</v>
      </c>
      <c r="AG32" s="844"/>
      <c r="AH32" s="844"/>
      <c r="AI32" s="844"/>
      <c r="AJ32" s="845"/>
      <c r="AK32" s="912">
        <v>895</v>
      </c>
      <c r="AL32" s="913"/>
      <c r="AM32" s="913"/>
      <c r="AN32" s="913"/>
      <c r="AO32" s="913"/>
      <c r="AP32" s="913">
        <v>887</v>
      </c>
      <c r="AQ32" s="913"/>
      <c r="AR32" s="913"/>
      <c r="AS32" s="913"/>
      <c r="AT32" s="913"/>
      <c r="AU32" s="913">
        <v>817</v>
      </c>
      <c r="AV32" s="913"/>
      <c r="AW32" s="913"/>
      <c r="AX32" s="913"/>
      <c r="AY32" s="913"/>
      <c r="AZ32" s="914" t="s">
        <v>514</v>
      </c>
      <c r="BA32" s="914"/>
      <c r="BB32" s="914"/>
      <c r="BC32" s="914"/>
      <c r="BD32" s="914"/>
      <c r="BE32" s="910" t="s">
        <v>406</v>
      </c>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t="s">
        <v>407</v>
      </c>
      <c r="C33" s="838"/>
      <c r="D33" s="838"/>
      <c r="E33" s="838"/>
      <c r="F33" s="838"/>
      <c r="G33" s="838"/>
      <c r="H33" s="838"/>
      <c r="I33" s="838"/>
      <c r="J33" s="838"/>
      <c r="K33" s="838"/>
      <c r="L33" s="838"/>
      <c r="M33" s="838"/>
      <c r="N33" s="838"/>
      <c r="O33" s="838"/>
      <c r="P33" s="839"/>
      <c r="Q33" s="840">
        <v>1037</v>
      </c>
      <c r="R33" s="841"/>
      <c r="S33" s="841"/>
      <c r="T33" s="841"/>
      <c r="U33" s="841"/>
      <c r="V33" s="841">
        <v>1037</v>
      </c>
      <c r="W33" s="841"/>
      <c r="X33" s="841"/>
      <c r="Y33" s="841"/>
      <c r="Z33" s="841"/>
      <c r="AA33" s="841">
        <f t="shared" si="0"/>
        <v>0</v>
      </c>
      <c r="AB33" s="841"/>
      <c r="AC33" s="841"/>
      <c r="AD33" s="841"/>
      <c r="AE33" s="842"/>
      <c r="AF33" s="843" t="s">
        <v>389</v>
      </c>
      <c r="AG33" s="844"/>
      <c r="AH33" s="844"/>
      <c r="AI33" s="844"/>
      <c r="AJ33" s="845"/>
      <c r="AK33" s="912">
        <v>338</v>
      </c>
      <c r="AL33" s="913"/>
      <c r="AM33" s="913"/>
      <c r="AN33" s="913"/>
      <c r="AO33" s="913"/>
      <c r="AP33" s="913">
        <v>4309</v>
      </c>
      <c r="AQ33" s="913"/>
      <c r="AR33" s="913"/>
      <c r="AS33" s="913"/>
      <c r="AT33" s="913"/>
      <c r="AU33" s="913">
        <v>2361</v>
      </c>
      <c r="AV33" s="913"/>
      <c r="AW33" s="913"/>
      <c r="AX33" s="913"/>
      <c r="AY33" s="913"/>
      <c r="AZ33" s="914" t="s">
        <v>514</v>
      </c>
      <c r="BA33" s="914"/>
      <c r="BB33" s="914"/>
      <c r="BC33" s="914"/>
      <c r="BD33" s="914"/>
      <c r="BE33" s="910" t="s">
        <v>408</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t="s">
        <v>409</v>
      </c>
      <c r="C34" s="838"/>
      <c r="D34" s="838"/>
      <c r="E34" s="838"/>
      <c r="F34" s="838"/>
      <c r="G34" s="838"/>
      <c r="H34" s="838"/>
      <c r="I34" s="838"/>
      <c r="J34" s="838"/>
      <c r="K34" s="838"/>
      <c r="L34" s="838"/>
      <c r="M34" s="838"/>
      <c r="N34" s="838"/>
      <c r="O34" s="838"/>
      <c r="P34" s="839"/>
      <c r="Q34" s="840">
        <v>288</v>
      </c>
      <c r="R34" s="841"/>
      <c r="S34" s="841"/>
      <c r="T34" s="841"/>
      <c r="U34" s="841"/>
      <c r="V34" s="841">
        <v>288</v>
      </c>
      <c r="W34" s="841"/>
      <c r="X34" s="841"/>
      <c r="Y34" s="841"/>
      <c r="Z34" s="841"/>
      <c r="AA34" s="841">
        <f t="shared" si="0"/>
        <v>0</v>
      </c>
      <c r="AB34" s="841"/>
      <c r="AC34" s="841"/>
      <c r="AD34" s="841"/>
      <c r="AE34" s="842"/>
      <c r="AF34" s="843" t="s">
        <v>389</v>
      </c>
      <c r="AG34" s="844"/>
      <c r="AH34" s="844"/>
      <c r="AI34" s="844"/>
      <c r="AJ34" s="845"/>
      <c r="AK34" s="912">
        <v>155</v>
      </c>
      <c r="AL34" s="913"/>
      <c r="AM34" s="913"/>
      <c r="AN34" s="913"/>
      <c r="AO34" s="913"/>
      <c r="AP34" s="913">
        <v>1216</v>
      </c>
      <c r="AQ34" s="913"/>
      <c r="AR34" s="913"/>
      <c r="AS34" s="913"/>
      <c r="AT34" s="913"/>
      <c r="AU34" s="913">
        <v>1216</v>
      </c>
      <c r="AV34" s="913"/>
      <c r="AW34" s="913"/>
      <c r="AX34" s="913"/>
      <c r="AY34" s="913"/>
      <c r="AZ34" s="914" t="s">
        <v>514</v>
      </c>
      <c r="BA34" s="914"/>
      <c r="BB34" s="914"/>
      <c r="BC34" s="914"/>
      <c r="BD34" s="914"/>
      <c r="BE34" s="910" t="s">
        <v>410</v>
      </c>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411</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387</v>
      </c>
      <c r="B63" s="872" t="s">
        <v>412</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750</v>
      </c>
      <c r="AG63" s="924"/>
      <c r="AH63" s="924"/>
      <c r="AI63" s="924"/>
      <c r="AJ63" s="925"/>
      <c r="AK63" s="926"/>
      <c r="AL63" s="921"/>
      <c r="AM63" s="921"/>
      <c r="AN63" s="921"/>
      <c r="AO63" s="921"/>
      <c r="AP63" s="924"/>
      <c r="AQ63" s="924"/>
      <c r="AR63" s="924"/>
      <c r="AS63" s="924"/>
      <c r="AT63" s="924"/>
      <c r="AU63" s="924"/>
      <c r="AV63" s="924"/>
      <c r="AW63" s="924"/>
      <c r="AX63" s="924"/>
      <c r="AY63" s="924"/>
      <c r="AZ63" s="928"/>
      <c r="BA63" s="928"/>
      <c r="BB63" s="928"/>
      <c r="BC63" s="928"/>
      <c r="BD63" s="928"/>
      <c r="BE63" s="929"/>
      <c r="BF63" s="929"/>
      <c r="BG63" s="929"/>
      <c r="BH63" s="929"/>
      <c r="BI63" s="930"/>
      <c r="BJ63" s="931" t="s">
        <v>128</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414</v>
      </c>
      <c r="B66" s="823"/>
      <c r="C66" s="823"/>
      <c r="D66" s="823"/>
      <c r="E66" s="823"/>
      <c r="F66" s="823"/>
      <c r="G66" s="823"/>
      <c r="H66" s="823"/>
      <c r="I66" s="823"/>
      <c r="J66" s="823"/>
      <c r="K66" s="823"/>
      <c r="L66" s="823"/>
      <c r="M66" s="823"/>
      <c r="N66" s="823"/>
      <c r="O66" s="823"/>
      <c r="P66" s="824"/>
      <c r="Q66" s="799" t="s">
        <v>415</v>
      </c>
      <c r="R66" s="800"/>
      <c r="S66" s="800"/>
      <c r="T66" s="800"/>
      <c r="U66" s="801"/>
      <c r="V66" s="799" t="s">
        <v>393</v>
      </c>
      <c r="W66" s="800"/>
      <c r="X66" s="800"/>
      <c r="Y66" s="800"/>
      <c r="Z66" s="801"/>
      <c r="AA66" s="799" t="s">
        <v>416</v>
      </c>
      <c r="AB66" s="800"/>
      <c r="AC66" s="800"/>
      <c r="AD66" s="800"/>
      <c r="AE66" s="801"/>
      <c r="AF66" s="934" t="s">
        <v>417</v>
      </c>
      <c r="AG66" s="895"/>
      <c r="AH66" s="895"/>
      <c r="AI66" s="895"/>
      <c r="AJ66" s="935"/>
      <c r="AK66" s="799" t="s">
        <v>418</v>
      </c>
      <c r="AL66" s="823"/>
      <c r="AM66" s="823"/>
      <c r="AN66" s="823"/>
      <c r="AO66" s="824"/>
      <c r="AP66" s="799" t="s">
        <v>419</v>
      </c>
      <c r="AQ66" s="800"/>
      <c r="AR66" s="800"/>
      <c r="AS66" s="800"/>
      <c r="AT66" s="801"/>
      <c r="AU66" s="799" t="s">
        <v>420</v>
      </c>
      <c r="AV66" s="800"/>
      <c r="AW66" s="800"/>
      <c r="AX66" s="800"/>
      <c r="AY66" s="801"/>
      <c r="AZ66" s="799" t="s">
        <v>375</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1" t="s">
        <v>584</v>
      </c>
      <c r="C68" s="952"/>
      <c r="D68" s="952"/>
      <c r="E68" s="952"/>
      <c r="F68" s="952"/>
      <c r="G68" s="952"/>
      <c r="H68" s="952"/>
      <c r="I68" s="952"/>
      <c r="J68" s="952"/>
      <c r="K68" s="952"/>
      <c r="L68" s="952"/>
      <c r="M68" s="952"/>
      <c r="N68" s="952"/>
      <c r="O68" s="952"/>
      <c r="P68" s="953"/>
      <c r="Q68" s="954">
        <v>1508</v>
      </c>
      <c r="R68" s="948"/>
      <c r="S68" s="948"/>
      <c r="T68" s="948"/>
      <c r="U68" s="948"/>
      <c r="V68" s="948">
        <v>1507</v>
      </c>
      <c r="W68" s="948"/>
      <c r="X68" s="948"/>
      <c r="Y68" s="948"/>
      <c r="Z68" s="948"/>
      <c r="AA68" s="948">
        <v>1</v>
      </c>
      <c r="AB68" s="948"/>
      <c r="AC68" s="948"/>
      <c r="AD68" s="948"/>
      <c r="AE68" s="948"/>
      <c r="AF68" s="948">
        <v>1</v>
      </c>
      <c r="AG68" s="948"/>
      <c r="AH68" s="948"/>
      <c r="AI68" s="948"/>
      <c r="AJ68" s="948"/>
      <c r="AK68" s="948" t="s">
        <v>586</v>
      </c>
      <c r="AL68" s="948"/>
      <c r="AM68" s="948"/>
      <c r="AN68" s="948"/>
      <c r="AO68" s="948"/>
      <c r="AP68" s="948">
        <v>3</v>
      </c>
      <c r="AQ68" s="948"/>
      <c r="AR68" s="948"/>
      <c r="AS68" s="948"/>
      <c r="AT68" s="948"/>
      <c r="AU68" s="948" t="s">
        <v>586</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5" t="s">
        <v>585</v>
      </c>
      <c r="C69" s="956"/>
      <c r="D69" s="956"/>
      <c r="E69" s="956"/>
      <c r="F69" s="956"/>
      <c r="G69" s="956"/>
      <c r="H69" s="956"/>
      <c r="I69" s="956"/>
      <c r="J69" s="956"/>
      <c r="K69" s="956"/>
      <c r="L69" s="956"/>
      <c r="M69" s="956"/>
      <c r="N69" s="956"/>
      <c r="O69" s="956"/>
      <c r="P69" s="957"/>
      <c r="Q69" s="958">
        <v>30</v>
      </c>
      <c r="R69" s="913"/>
      <c r="S69" s="913"/>
      <c r="T69" s="913"/>
      <c r="U69" s="913"/>
      <c r="V69" s="913">
        <v>29</v>
      </c>
      <c r="W69" s="913"/>
      <c r="X69" s="913"/>
      <c r="Y69" s="913"/>
      <c r="Z69" s="913"/>
      <c r="AA69" s="913">
        <v>1</v>
      </c>
      <c r="AB69" s="913"/>
      <c r="AC69" s="913"/>
      <c r="AD69" s="913"/>
      <c r="AE69" s="913"/>
      <c r="AF69" s="913">
        <v>1</v>
      </c>
      <c r="AG69" s="913"/>
      <c r="AH69" s="913"/>
      <c r="AI69" s="913"/>
      <c r="AJ69" s="913"/>
      <c r="AK69" s="913" t="s">
        <v>514</v>
      </c>
      <c r="AL69" s="913"/>
      <c r="AM69" s="913"/>
      <c r="AN69" s="913"/>
      <c r="AO69" s="913"/>
      <c r="AP69" s="913" t="s">
        <v>514</v>
      </c>
      <c r="AQ69" s="913"/>
      <c r="AR69" s="913"/>
      <c r="AS69" s="913"/>
      <c r="AT69" s="913"/>
      <c r="AU69" s="913" t="s">
        <v>514</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5"/>
      <c r="C70" s="956"/>
      <c r="D70" s="956"/>
      <c r="E70" s="956"/>
      <c r="F70" s="956"/>
      <c r="G70" s="956"/>
      <c r="H70" s="956"/>
      <c r="I70" s="956"/>
      <c r="J70" s="956"/>
      <c r="K70" s="956"/>
      <c r="L70" s="956"/>
      <c r="M70" s="956"/>
      <c r="N70" s="956"/>
      <c r="O70" s="956"/>
      <c r="P70" s="957"/>
      <c r="Q70" s="958"/>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5"/>
      <c r="C71" s="956"/>
      <c r="D71" s="956"/>
      <c r="E71" s="956"/>
      <c r="F71" s="956"/>
      <c r="G71" s="956"/>
      <c r="H71" s="956"/>
      <c r="I71" s="956"/>
      <c r="J71" s="956"/>
      <c r="K71" s="956"/>
      <c r="L71" s="956"/>
      <c r="M71" s="956"/>
      <c r="N71" s="956"/>
      <c r="O71" s="956"/>
      <c r="P71" s="957"/>
      <c r="Q71" s="958"/>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5"/>
      <c r="C72" s="956"/>
      <c r="D72" s="956"/>
      <c r="E72" s="956"/>
      <c r="F72" s="956"/>
      <c r="G72" s="956"/>
      <c r="H72" s="956"/>
      <c r="I72" s="956"/>
      <c r="J72" s="956"/>
      <c r="K72" s="956"/>
      <c r="L72" s="956"/>
      <c r="M72" s="956"/>
      <c r="N72" s="956"/>
      <c r="O72" s="956"/>
      <c r="P72" s="957"/>
      <c r="Q72" s="958"/>
      <c r="R72" s="913"/>
      <c r="S72" s="913"/>
      <c r="T72" s="913"/>
      <c r="U72" s="913"/>
      <c r="V72" s="913"/>
      <c r="W72" s="913"/>
      <c r="X72" s="913"/>
      <c r="Y72" s="913"/>
      <c r="Z72" s="913"/>
      <c r="AA72" s="913"/>
      <c r="AB72" s="913"/>
      <c r="AC72" s="913"/>
      <c r="AD72" s="913"/>
      <c r="AE72" s="913"/>
      <c r="AF72" s="913"/>
      <c r="AG72" s="913"/>
      <c r="AH72" s="913"/>
      <c r="AI72" s="913"/>
      <c r="AJ72" s="913"/>
      <c r="AK72" s="913"/>
      <c r="AL72" s="913"/>
      <c r="AM72" s="913"/>
      <c r="AN72" s="913"/>
      <c r="AO72" s="913"/>
      <c r="AP72" s="913"/>
      <c r="AQ72" s="913"/>
      <c r="AR72" s="913"/>
      <c r="AS72" s="913"/>
      <c r="AT72" s="913"/>
      <c r="AU72" s="913"/>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5"/>
      <c r="C73" s="956"/>
      <c r="D73" s="956"/>
      <c r="E73" s="956"/>
      <c r="F73" s="956"/>
      <c r="G73" s="956"/>
      <c r="H73" s="956"/>
      <c r="I73" s="956"/>
      <c r="J73" s="956"/>
      <c r="K73" s="956"/>
      <c r="L73" s="956"/>
      <c r="M73" s="956"/>
      <c r="N73" s="956"/>
      <c r="O73" s="956"/>
      <c r="P73" s="957"/>
      <c r="Q73" s="958"/>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59"/>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387</v>
      </c>
      <c r="B88" s="872" t="s">
        <v>421</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c r="AG88" s="924"/>
      <c r="AH88" s="924"/>
      <c r="AI88" s="924"/>
      <c r="AJ88" s="924"/>
      <c r="AK88" s="921"/>
      <c r="AL88" s="921"/>
      <c r="AM88" s="921"/>
      <c r="AN88" s="921"/>
      <c r="AO88" s="921"/>
      <c r="AP88" s="924"/>
      <c r="AQ88" s="924"/>
      <c r="AR88" s="924"/>
      <c r="AS88" s="924"/>
      <c r="AT88" s="924"/>
      <c r="AU88" s="924"/>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387</v>
      </c>
      <c r="BR102" s="872" t="s">
        <v>422</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423</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424</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3" t="s">
        <v>427</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428</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x14ac:dyDescent="0.15">
      <c r="A109" s="996" t="s">
        <v>429</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430</v>
      </c>
      <c r="AB109" s="977"/>
      <c r="AC109" s="977"/>
      <c r="AD109" s="977"/>
      <c r="AE109" s="978"/>
      <c r="AF109" s="976" t="s">
        <v>305</v>
      </c>
      <c r="AG109" s="977"/>
      <c r="AH109" s="977"/>
      <c r="AI109" s="977"/>
      <c r="AJ109" s="978"/>
      <c r="AK109" s="976" t="s">
        <v>304</v>
      </c>
      <c r="AL109" s="977"/>
      <c r="AM109" s="977"/>
      <c r="AN109" s="977"/>
      <c r="AO109" s="978"/>
      <c r="AP109" s="976" t="s">
        <v>431</v>
      </c>
      <c r="AQ109" s="977"/>
      <c r="AR109" s="977"/>
      <c r="AS109" s="977"/>
      <c r="AT109" s="979"/>
      <c r="AU109" s="996" t="s">
        <v>429</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430</v>
      </c>
      <c r="BR109" s="977"/>
      <c r="BS109" s="977"/>
      <c r="BT109" s="977"/>
      <c r="BU109" s="978"/>
      <c r="BV109" s="976" t="s">
        <v>305</v>
      </c>
      <c r="BW109" s="977"/>
      <c r="BX109" s="977"/>
      <c r="BY109" s="977"/>
      <c r="BZ109" s="978"/>
      <c r="CA109" s="976" t="s">
        <v>304</v>
      </c>
      <c r="CB109" s="977"/>
      <c r="CC109" s="977"/>
      <c r="CD109" s="977"/>
      <c r="CE109" s="978"/>
      <c r="CF109" s="997" t="s">
        <v>431</v>
      </c>
      <c r="CG109" s="997"/>
      <c r="CH109" s="997"/>
      <c r="CI109" s="997"/>
      <c r="CJ109" s="997"/>
      <c r="CK109" s="976" t="s">
        <v>432</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430</v>
      </c>
      <c r="DH109" s="977"/>
      <c r="DI109" s="977"/>
      <c r="DJ109" s="977"/>
      <c r="DK109" s="978"/>
      <c r="DL109" s="976" t="s">
        <v>305</v>
      </c>
      <c r="DM109" s="977"/>
      <c r="DN109" s="977"/>
      <c r="DO109" s="977"/>
      <c r="DP109" s="978"/>
      <c r="DQ109" s="976" t="s">
        <v>304</v>
      </c>
      <c r="DR109" s="977"/>
      <c r="DS109" s="977"/>
      <c r="DT109" s="977"/>
      <c r="DU109" s="978"/>
      <c r="DV109" s="976" t="s">
        <v>431</v>
      </c>
      <c r="DW109" s="977"/>
      <c r="DX109" s="977"/>
      <c r="DY109" s="977"/>
      <c r="DZ109" s="979"/>
    </row>
    <row r="110" spans="1:131" s="245" customFormat="1" ht="26.25" customHeight="1" x14ac:dyDescent="0.15">
      <c r="A110" s="980" t="s">
        <v>433</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2198424</v>
      </c>
      <c r="AB110" s="984"/>
      <c r="AC110" s="984"/>
      <c r="AD110" s="984"/>
      <c r="AE110" s="985"/>
      <c r="AF110" s="986">
        <v>2159383</v>
      </c>
      <c r="AG110" s="984"/>
      <c r="AH110" s="984"/>
      <c r="AI110" s="984"/>
      <c r="AJ110" s="985"/>
      <c r="AK110" s="986">
        <v>2411703</v>
      </c>
      <c r="AL110" s="984"/>
      <c r="AM110" s="984"/>
      <c r="AN110" s="984"/>
      <c r="AO110" s="985"/>
      <c r="AP110" s="987">
        <v>30.6</v>
      </c>
      <c r="AQ110" s="988"/>
      <c r="AR110" s="988"/>
      <c r="AS110" s="988"/>
      <c r="AT110" s="989"/>
      <c r="AU110" s="990" t="s">
        <v>72</v>
      </c>
      <c r="AV110" s="991"/>
      <c r="AW110" s="991"/>
      <c r="AX110" s="991"/>
      <c r="AY110" s="991"/>
      <c r="AZ110" s="1032" t="s">
        <v>434</v>
      </c>
      <c r="BA110" s="981"/>
      <c r="BB110" s="981"/>
      <c r="BC110" s="981"/>
      <c r="BD110" s="981"/>
      <c r="BE110" s="981"/>
      <c r="BF110" s="981"/>
      <c r="BG110" s="981"/>
      <c r="BH110" s="981"/>
      <c r="BI110" s="981"/>
      <c r="BJ110" s="981"/>
      <c r="BK110" s="981"/>
      <c r="BL110" s="981"/>
      <c r="BM110" s="981"/>
      <c r="BN110" s="981"/>
      <c r="BO110" s="981"/>
      <c r="BP110" s="982"/>
      <c r="BQ110" s="1018">
        <v>26692147</v>
      </c>
      <c r="BR110" s="1019"/>
      <c r="BS110" s="1019"/>
      <c r="BT110" s="1019"/>
      <c r="BU110" s="1019"/>
      <c r="BV110" s="1019">
        <v>27679058</v>
      </c>
      <c r="BW110" s="1019"/>
      <c r="BX110" s="1019"/>
      <c r="BY110" s="1019"/>
      <c r="BZ110" s="1019"/>
      <c r="CA110" s="1019">
        <v>28652500</v>
      </c>
      <c r="CB110" s="1019"/>
      <c r="CC110" s="1019"/>
      <c r="CD110" s="1019"/>
      <c r="CE110" s="1019"/>
      <c r="CF110" s="1033">
        <v>363.9</v>
      </c>
      <c r="CG110" s="1034"/>
      <c r="CH110" s="1034"/>
      <c r="CI110" s="1034"/>
      <c r="CJ110" s="1034"/>
      <c r="CK110" s="1035" t="s">
        <v>435</v>
      </c>
      <c r="CL110" s="1036"/>
      <c r="CM110" s="1015" t="s">
        <v>436</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437</v>
      </c>
      <c r="DH110" s="1019"/>
      <c r="DI110" s="1019"/>
      <c r="DJ110" s="1019"/>
      <c r="DK110" s="1019"/>
      <c r="DL110" s="1019" t="s">
        <v>438</v>
      </c>
      <c r="DM110" s="1019"/>
      <c r="DN110" s="1019"/>
      <c r="DO110" s="1019"/>
      <c r="DP110" s="1019"/>
      <c r="DQ110" s="1019" t="s">
        <v>439</v>
      </c>
      <c r="DR110" s="1019"/>
      <c r="DS110" s="1019"/>
      <c r="DT110" s="1019"/>
      <c r="DU110" s="1019"/>
      <c r="DV110" s="1020" t="s">
        <v>128</v>
      </c>
      <c r="DW110" s="1020"/>
      <c r="DX110" s="1020"/>
      <c r="DY110" s="1020"/>
      <c r="DZ110" s="1021"/>
    </row>
    <row r="111" spans="1:131" s="245" customFormat="1" ht="26.25" customHeight="1" x14ac:dyDescent="0.15">
      <c r="A111" s="1022" t="s">
        <v>440</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389</v>
      </c>
      <c r="AB111" s="1026"/>
      <c r="AC111" s="1026"/>
      <c r="AD111" s="1026"/>
      <c r="AE111" s="1027"/>
      <c r="AF111" s="1028" t="s">
        <v>438</v>
      </c>
      <c r="AG111" s="1026"/>
      <c r="AH111" s="1026"/>
      <c r="AI111" s="1026"/>
      <c r="AJ111" s="1027"/>
      <c r="AK111" s="1028" t="s">
        <v>437</v>
      </c>
      <c r="AL111" s="1026"/>
      <c r="AM111" s="1026"/>
      <c r="AN111" s="1026"/>
      <c r="AO111" s="1027"/>
      <c r="AP111" s="1029" t="s">
        <v>438</v>
      </c>
      <c r="AQ111" s="1030"/>
      <c r="AR111" s="1030"/>
      <c r="AS111" s="1030"/>
      <c r="AT111" s="1031"/>
      <c r="AU111" s="992"/>
      <c r="AV111" s="993"/>
      <c r="AW111" s="993"/>
      <c r="AX111" s="993"/>
      <c r="AY111" s="993"/>
      <c r="AZ111" s="1041" t="s">
        <v>441</v>
      </c>
      <c r="BA111" s="1042"/>
      <c r="BB111" s="1042"/>
      <c r="BC111" s="1042"/>
      <c r="BD111" s="1042"/>
      <c r="BE111" s="1042"/>
      <c r="BF111" s="1042"/>
      <c r="BG111" s="1042"/>
      <c r="BH111" s="1042"/>
      <c r="BI111" s="1042"/>
      <c r="BJ111" s="1042"/>
      <c r="BK111" s="1042"/>
      <c r="BL111" s="1042"/>
      <c r="BM111" s="1042"/>
      <c r="BN111" s="1042"/>
      <c r="BO111" s="1042"/>
      <c r="BP111" s="1043"/>
      <c r="BQ111" s="1011" t="s">
        <v>437</v>
      </c>
      <c r="BR111" s="1012"/>
      <c r="BS111" s="1012"/>
      <c r="BT111" s="1012"/>
      <c r="BU111" s="1012"/>
      <c r="BV111" s="1012">
        <v>230592</v>
      </c>
      <c r="BW111" s="1012"/>
      <c r="BX111" s="1012"/>
      <c r="BY111" s="1012"/>
      <c r="BZ111" s="1012"/>
      <c r="CA111" s="1012" t="s">
        <v>128</v>
      </c>
      <c r="CB111" s="1012"/>
      <c r="CC111" s="1012"/>
      <c r="CD111" s="1012"/>
      <c r="CE111" s="1012"/>
      <c r="CF111" s="1006" t="s">
        <v>389</v>
      </c>
      <c r="CG111" s="1007"/>
      <c r="CH111" s="1007"/>
      <c r="CI111" s="1007"/>
      <c r="CJ111" s="1007"/>
      <c r="CK111" s="1037"/>
      <c r="CL111" s="1038"/>
      <c r="CM111" s="1008" t="s">
        <v>442</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438</v>
      </c>
      <c r="DH111" s="1012"/>
      <c r="DI111" s="1012"/>
      <c r="DJ111" s="1012"/>
      <c r="DK111" s="1012"/>
      <c r="DL111" s="1012" t="s">
        <v>437</v>
      </c>
      <c r="DM111" s="1012"/>
      <c r="DN111" s="1012"/>
      <c r="DO111" s="1012"/>
      <c r="DP111" s="1012"/>
      <c r="DQ111" s="1012" t="s">
        <v>439</v>
      </c>
      <c r="DR111" s="1012"/>
      <c r="DS111" s="1012"/>
      <c r="DT111" s="1012"/>
      <c r="DU111" s="1012"/>
      <c r="DV111" s="1013" t="s">
        <v>128</v>
      </c>
      <c r="DW111" s="1013"/>
      <c r="DX111" s="1013"/>
      <c r="DY111" s="1013"/>
      <c r="DZ111" s="1014"/>
    </row>
    <row r="112" spans="1:131" s="245" customFormat="1" ht="26.25" customHeight="1" x14ac:dyDescent="0.15">
      <c r="A112" s="1044" t="s">
        <v>443</v>
      </c>
      <c r="B112" s="1045"/>
      <c r="C112" s="1042" t="s">
        <v>444</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389</v>
      </c>
      <c r="AB112" s="1051"/>
      <c r="AC112" s="1051"/>
      <c r="AD112" s="1051"/>
      <c r="AE112" s="1052"/>
      <c r="AF112" s="1053" t="s">
        <v>389</v>
      </c>
      <c r="AG112" s="1051"/>
      <c r="AH112" s="1051"/>
      <c r="AI112" s="1051"/>
      <c r="AJ112" s="1052"/>
      <c r="AK112" s="1053" t="s">
        <v>128</v>
      </c>
      <c r="AL112" s="1051"/>
      <c r="AM112" s="1051"/>
      <c r="AN112" s="1051"/>
      <c r="AO112" s="1052"/>
      <c r="AP112" s="1054" t="s">
        <v>437</v>
      </c>
      <c r="AQ112" s="1055"/>
      <c r="AR112" s="1055"/>
      <c r="AS112" s="1055"/>
      <c r="AT112" s="1056"/>
      <c r="AU112" s="992"/>
      <c r="AV112" s="993"/>
      <c r="AW112" s="993"/>
      <c r="AX112" s="993"/>
      <c r="AY112" s="993"/>
      <c r="AZ112" s="1041" t="s">
        <v>445</v>
      </c>
      <c r="BA112" s="1042"/>
      <c r="BB112" s="1042"/>
      <c r="BC112" s="1042"/>
      <c r="BD112" s="1042"/>
      <c r="BE112" s="1042"/>
      <c r="BF112" s="1042"/>
      <c r="BG112" s="1042"/>
      <c r="BH112" s="1042"/>
      <c r="BI112" s="1042"/>
      <c r="BJ112" s="1042"/>
      <c r="BK112" s="1042"/>
      <c r="BL112" s="1042"/>
      <c r="BM112" s="1042"/>
      <c r="BN112" s="1042"/>
      <c r="BO112" s="1042"/>
      <c r="BP112" s="1043"/>
      <c r="BQ112" s="1011">
        <v>6227412</v>
      </c>
      <c r="BR112" s="1012"/>
      <c r="BS112" s="1012"/>
      <c r="BT112" s="1012"/>
      <c r="BU112" s="1012"/>
      <c r="BV112" s="1012">
        <v>6296483</v>
      </c>
      <c r="BW112" s="1012"/>
      <c r="BX112" s="1012"/>
      <c r="BY112" s="1012"/>
      <c r="BZ112" s="1012"/>
      <c r="CA112" s="1012">
        <v>6299789</v>
      </c>
      <c r="CB112" s="1012"/>
      <c r="CC112" s="1012"/>
      <c r="CD112" s="1012"/>
      <c r="CE112" s="1012"/>
      <c r="CF112" s="1006">
        <v>80</v>
      </c>
      <c r="CG112" s="1007"/>
      <c r="CH112" s="1007"/>
      <c r="CI112" s="1007"/>
      <c r="CJ112" s="1007"/>
      <c r="CK112" s="1037"/>
      <c r="CL112" s="1038"/>
      <c r="CM112" s="1008" t="s">
        <v>446</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439</v>
      </c>
      <c r="DH112" s="1012"/>
      <c r="DI112" s="1012"/>
      <c r="DJ112" s="1012"/>
      <c r="DK112" s="1012"/>
      <c r="DL112" s="1012" t="s">
        <v>128</v>
      </c>
      <c r="DM112" s="1012"/>
      <c r="DN112" s="1012"/>
      <c r="DO112" s="1012"/>
      <c r="DP112" s="1012"/>
      <c r="DQ112" s="1012" t="s">
        <v>128</v>
      </c>
      <c r="DR112" s="1012"/>
      <c r="DS112" s="1012"/>
      <c r="DT112" s="1012"/>
      <c r="DU112" s="1012"/>
      <c r="DV112" s="1013" t="s">
        <v>128</v>
      </c>
      <c r="DW112" s="1013"/>
      <c r="DX112" s="1013"/>
      <c r="DY112" s="1013"/>
      <c r="DZ112" s="1014"/>
    </row>
    <row r="113" spans="1:130" s="245" customFormat="1" ht="26.25" customHeight="1" x14ac:dyDescent="0.15">
      <c r="A113" s="1046"/>
      <c r="B113" s="1047"/>
      <c r="C113" s="1042" t="s">
        <v>447</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627282</v>
      </c>
      <c r="AB113" s="1026"/>
      <c r="AC113" s="1026"/>
      <c r="AD113" s="1026"/>
      <c r="AE113" s="1027"/>
      <c r="AF113" s="1028">
        <v>529701</v>
      </c>
      <c r="AG113" s="1026"/>
      <c r="AH113" s="1026"/>
      <c r="AI113" s="1026"/>
      <c r="AJ113" s="1027"/>
      <c r="AK113" s="1028">
        <v>564228</v>
      </c>
      <c r="AL113" s="1026"/>
      <c r="AM113" s="1026"/>
      <c r="AN113" s="1026"/>
      <c r="AO113" s="1027"/>
      <c r="AP113" s="1029">
        <v>7.2</v>
      </c>
      <c r="AQ113" s="1030"/>
      <c r="AR113" s="1030"/>
      <c r="AS113" s="1030"/>
      <c r="AT113" s="1031"/>
      <c r="AU113" s="992"/>
      <c r="AV113" s="993"/>
      <c r="AW113" s="993"/>
      <c r="AX113" s="993"/>
      <c r="AY113" s="993"/>
      <c r="AZ113" s="1041" t="s">
        <v>448</v>
      </c>
      <c r="BA113" s="1042"/>
      <c r="BB113" s="1042"/>
      <c r="BC113" s="1042"/>
      <c r="BD113" s="1042"/>
      <c r="BE113" s="1042"/>
      <c r="BF113" s="1042"/>
      <c r="BG113" s="1042"/>
      <c r="BH113" s="1042"/>
      <c r="BI113" s="1042"/>
      <c r="BJ113" s="1042"/>
      <c r="BK113" s="1042"/>
      <c r="BL113" s="1042"/>
      <c r="BM113" s="1042"/>
      <c r="BN113" s="1042"/>
      <c r="BO113" s="1042"/>
      <c r="BP113" s="1043"/>
      <c r="BQ113" s="1011">
        <v>4708</v>
      </c>
      <c r="BR113" s="1012"/>
      <c r="BS113" s="1012"/>
      <c r="BT113" s="1012"/>
      <c r="BU113" s="1012"/>
      <c r="BV113" s="1012">
        <v>3767</v>
      </c>
      <c r="BW113" s="1012"/>
      <c r="BX113" s="1012"/>
      <c r="BY113" s="1012"/>
      <c r="BZ113" s="1012"/>
      <c r="CA113" s="1012">
        <v>2825</v>
      </c>
      <c r="CB113" s="1012"/>
      <c r="CC113" s="1012"/>
      <c r="CD113" s="1012"/>
      <c r="CE113" s="1012"/>
      <c r="CF113" s="1006">
        <v>0</v>
      </c>
      <c r="CG113" s="1007"/>
      <c r="CH113" s="1007"/>
      <c r="CI113" s="1007"/>
      <c r="CJ113" s="1007"/>
      <c r="CK113" s="1037"/>
      <c r="CL113" s="1038"/>
      <c r="CM113" s="1008" t="s">
        <v>449</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389</v>
      </c>
      <c r="DH113" s="1051"/>
      <c r="DI113" s="1051"/>
      <c r="DJ113" s="1051"/>
      <c r="DK113" s="1052"/>
      <c r="DL113" s="1053" t="s">
        <v>389</v>
      </c>
      <c r="DM113" s="1051"/>
      <c r="DN113" s="1051"/>
      <c r="DO113" s="1051"/>
      <c r="DP113" s="1052"/>
      <c r="DQ113" s="1053" t="s">
        <v>439</v>
      </c>
      <c r="DR113" s="1051"/>
      <c r="DS113" s="1051"/>
      <c r="DT113" s="1051"/>
      <c r="DU113" s="1052"/>
      <c r="DV113" s="1054" t="s">
        <v>389</v>
      </c>
      <c r="DW113" s="1055"/>
      <c r="DX113" s="1055"/>
      <c r="DY113" s="1055"/>
      <c r="DZ113" s="1056"/>
    </row>
    <row r="114" spans="1:130" s="245" customFormat="1" ht="26.25" customHeight="1" x14ac:dyDescent="0.15">
      <c r="A114" s="1046"/>
      <c r="B114" s="1047"/>
      <c r="C114" s="1042" t="s">
        <v>450</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1001</v>
      </c>
      <c r="AB114" s="1051"/>
      <c r="AC114" s="1051"/>
      <c r="AD114" s="1051"/>
      <c r="AE114" s="1052"/>
      <c r="AF114" s="1053">
        <v>991</v>
      </c>
      <c r="AG114" s="1051"/>
      <c r="AH114" s="1051"/>
      <c r="AI114" s="1051"/>
      <c r="AJ114" s="1052"/>
      <c r="AK114" s="1053">
        <v>981</v>
      </c>
      <c r="AL114" s="1051"/>
      <c r="AM114" s="1051"/>
      <c r="AN114" s="1051"/>
      <c r="AO114" s="1052"/>
      <c r="AP114" s="1054">
        <v>0</v>
      </c>
      <c r="AQ114" s="1055"/>
      <c r="AR114" s="1055"/>
      <c r="AS114" s="1055"/>
      <c r="AT114" s="1056"/>
      <c r="AU114" s="992"/>
      <c r="AV114" s="993"/>
      <c r="AW114" s="993"/>
      <c r="AX114" s="993"/>
      <c r="AY114" s="993"/>
      <c r="AZ114" s="1041" t="s">
        <v>451</v>
      </c>
      <c r="BA114" s="1042"/>
      <c r="BB114" s="1042"/>
      <c r="BC114" s="1042"/>
      <c r="BD114" s="1042"/>
      <c r="BE114" s="1042"/>
      <c r="BF114" s="1042"/>
      <c r="BG114" s="1042"/>
      <c r="BH114" s="1042"/>
      <c r="BI114" s="1042"/>
      <c r="BJ114" s="1042"/>
      <c r="BK114" s="1042"/>
      <c r="BL114" s="1042"/>
      <c r="BM114" s="1042"/>
      <c r="BN114" s="1042"/>
      <c r="BO114" s="1042"/>
      <c r="BP114" s="1043"/>
      <c r="BQ114" s="1011">
        <v>2457872</v>
      </c>
      <c r="BR114" s="1012"/>
      <c r="BS114" s="1012"/>
      <c r="BT114" s="1012"/>
      <c r="BU114" s="1012"/>
      <c r="BV114" s="1012">
        <v>2347780</v>
      </c>
      <c r="BW114" s="1012"/>
      <c r="BX114" s="1012"/>
      <c r="BY114" s="1012"/>
      <c r="BZ114" s="1012"/>
      <c r="CA114" s="1012">
        <v>2239888</v>
      </c>
      <c r="CB114" s="1012"/>
      <c r="CC114" s="1012"/>
      <c r="CD114" s="1012"/>
      <c r="CE114" s="1012"/>
      <c r="CF114" s="1006">
        <v>28.4</v>
      </c>
      <c r="CG114" s="1007"/>
      <c r="CH114" s="1007"/>
      <c r="CI114" s="1007"/>
      <c r="CJ114" s="1007"/>
      <c r="CK114" s="1037"/>
      <c r="CL114" s="1038"/>
      <c r="CM114" s="1008" t="s">
        <v>452</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389</v>
      </c>
      <c r="DH114" s="1051"/>
      <c r="DI114" s="1051"/>
      <c r="DJ114" s="1051"/>
      <c r="DK114" s="1052"/>
      <c r="DL114" s="1053" t="s">
        <v>128</v>
      </c>
      <c r="DM114" s="1051"/>
      <c r="DN114" s="1051"/>
      <c r="DO114" s="1051"/>
      <c r="DP114" s="1052"/>
      <c r="DQ114" s="1053" t="s">
        <v>389</v>
      </c>
      <c r="DR114" s="1051"/>
      <c r="DS114" s="1051"/>
      <c r="DT114" s="1051"/>
      <c r="DU114" s="1052"/>
      <c r="DV114" s="1054" t="s">
        <v>389</v>
      </c>
      <c r="DW114" s="1055"/>
      <c r="DX114" s="1055"/>
      <c r="DY114" s="1055"/>
      <c r="DZ114" s="1056"/>
    </row>
    <row r="115" spans="1:130" s="245" customFormat="1" ht="26.25" customHeight="1" x14ac:dyDescent="0.15">
      <c r="A115" s="1046"/>
      <c r="B115" s="1047"/>
      <c r="C115" s="1042" t="s">
        <v>453</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8147</v>
      </c>
      <c r="AB115" s="1026"/>
      <c r="AC115" s="1026"/>
      <c r="AD115" s="1026"/>
      <c r="AE115" s="1027"/>
      <c r="AF115" s="1028">
        <v>7853</v>
      </c>
      <c r="AG115" s="1026"/>
      <c r="AH115" s="1026"/>
      <c r="AI115" s="1026"/>
      <c r="AJ115" s="1027"/>
      <c r="AK115" s="1028">
        <v>2692</v>
      </c>
      <c r="AL115" s="1026"/>
      <c r="AM115" s="1026"/>
      <c r="AN115" s="1026"/>
      <c r="AO115" s="1027"/>
      <c r="AP115" s="1029">
        <v>0</v>
      </c>
      <c r="AQ115" s="1030"/>
      <c r="AR115" s="1030"/>
      <c r="AS115" s="1030"/>
      <c r="AT115" s="1031"/>
      <c r="AU115" s="992"/>
      <c r="AV115" s="993"/>
      <c r="AW115" s="993"/>
      <c r="AX115" s="993"/>
      <c r="AY115" s="993"/>
      <c r="AZ115" s="1041" t="s">
        <v>454</v>
      </c>
      <c r="BA115" s="1042"/>
      <c r="BB115" s="1042"/>
      <c r="BC115" s="1042"/>
      <c r="BD115" s="1042"/>
      <c r="BE115" s="1042"/>
      <c r="BF115" s="1042"/>
      <c r="BG115" s="1042"/>
      <c r="BH115" s="1042"/>
      <c r="BI115" s="1042"/>
      <c r="BJ115" s="1042"/>
      <c r="BK115" s="1042"/>
      <c r="BL115" s="1042"/>
      <c r="BM115" s="1042"/>
      <c r="BN115" s="1042"/>
      <c r="BO115" s="1042"/>
      <c r="BP115" s="1043"/>
      <c r="BQ115" s="1011">
        <v>90000</v>
      </c>
      <c r="BR115" s="1012"/>
      <c r="BS115" s="1012"/>
      <c r="BT115" s="1012"/>
      <c r="BU115" s="1012"/>
      <c r="BV115" s="1012">
        <v>90000</v>
      </c>
      <c r="BW115" s="1012"/>
      <c r="BX115" s="1012"/>
      <c r="BY115" s="1012"/>
      <c r="BZ115" s="1012"/>
      <c r="CA115" s="1012">
        <v>87300</v>
      </c>
      <c r="CB115" s="1012"/>
      <c r="CC115" s="1012"/>
      <c r="CD115" s="1012"/>
      <c r="CE115" s="1012"/>
      <c r="CF115" s="1006">
        <v>1.1000000000000001</v>
      </c>
      <c r="CG115" s="1007"/>
      <c r="CH115" s="1007"/>
      <c r="CI115" s="1007"/>
      <c r="CJ115" s="1007"/>
      <c r="CK115" s="1037"/>
      <c r="CL115" s="1038"/>
      <c r="CM115" s="1041" t="s">
        <v>455</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437</v>
      </c>
      <c r="DH115" s="1051"/>
      <c r="DI115" s="1051"/>
      <c r="DJ115" s="1051"/>
      <c r="DK115" s="1052"/>
      <c r="DL115" s="1053" t="s">
        <v>389</v>
      </c>
      <c r="DM115" s="1051"/>
      <c r="DN115" s="1051"/>
      <c r="DO115" s="1051"/>
      <c r="DP115" s="1052"/>
      <c r="DQ115" s="1053" t="s">
        <v>389</v>
      </c>
      <c r="DR115" s="1051"/>
      <c r="DS115" s="1051"/>
      <c r="DT115" s="1051"/>
      <c r="DU115" s="1052"/>
      <c r="DV115" s="1054" t="s">
        <v>128</v>
      </c>
      <c r="DW115" s="1055"/>
      <c r="DX115" s="1055"/>
      <c r="DY115" s="1055"/>
      <c r="DZ115" s="1056"/>
    </row>
    <row r="116" spans="1:130" s="245" customFormat="1" ht="26.25" customHeight="1" x14ac:dyDescent="0.15">
      <c r="A116" s="1048"/>
      <c r="B116" s="1049"/>
      <c r="C116" s="1057" t="s">
        <v>456</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311</v>
      </c>
      <c r="AB116" s="1051"/>
      <c r="AC116" s="1051"/>
      <c r="AD116" s="1051"/>
      <c r="AE116" s="1052"/>
      <c r="AF116" s="1053">
        <v>254</v>
      </c>
      <c r="AG116" s="1051"/>
      <c r="AH116" s="1051"/>
      <c r="AI116" s="1051"/>
      <c r="AJ116" s="1052"/>
      <c r="AK116" s="1053">
        <v>305</v>
      </c>
      <c r="AL116" s="1051"/>
      <c r="AM116" s="1051"/>
      <c r="AN116" s="1051"/>
      <c r="AO116" s="1052"/>
      <c r="AP116" s="1054">
        <v>0</v>
      </c>
      <c r="AQ116" s="1055"/>
      <c r="AR116" s="1055"/>
      <c r="AS116" s="1055"/>
      <c r="AT116" s="1056"/>
      <c r="AU116" s="992"/>
      <c r="AV116" s="993"/>
      <c r="AW116" s="993"/>
      <c r="AX116" s="993"/>
      <c r="AY116" s="993"/>
      <c r="AZ116" s="1059" t="s">
        <v>457</v>
      </c>
      <c r="BA116" s="1060"/>
      <c r="BB116" s="1060"/>
      <c r="BC116" s="1060"/>
      <c r="BD116" s="1060"/>
      <c r="BE116" s="1060"/>
      <c r="BF116" s="1060"/>
      <c r="BG116" s="1060"/>
      <c r="BH116" s="1060"/>
      <c r="BI116" s="1060"/>
      <c r="BJ116" s="1060"/>
      <c r="BK116" s="1060"/>
      <c r="BL116" s="1060"/>
      <c r="BM116" s="1060"/>
      <c r="BN116" s="1060"/>
      <c r="BO116" s="1060"/>
      <c r="BP116" s="1061"/>
      <c r="BQ116" s="1011" t="s">
        <v>128</v>
      </c>
      <c r="BR116" s="1012"/>
      <c r="BS116" s="1012"/>
      <c r="BT116" s="1012"/>
      <c r="BU116" s="1012"/>
      <c r="BV116" s="1012" t="s">
        <v>128</v>
      </c>
      <c r="BW116" s="1012"/>
      <c r="BX116" s="1012"/>
      <c r="BY116" s="1012"/>
      <c r="BZ116" s="1012"/>
      <c r="CA116" s="1012" t="s">
        <v>437</v>
      </c>
      <c r="CB116" s="1012"/>
      <c r="CC116" s="1012"/>
      <c r="CD116" s="1012"/>
      <c r="CE116" s="1012"/>
      <c r="CF116" s="1006" t="s">
        <v>439</v>
      </c>
      <c r="CG116" s="1007"/>
      <c r="CH116" s="1007"/>
      <c r="CI116" s="1007"/>
      <c r="CJ116" s="1007"/>
      <c r="CK116" s="1037"/>
      <c r="CL116" s="1038"/>
      <c r="CM116" s="1008" t="s">
        <v>458</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437</v>
      </c>
      <c r="DH116" s="1051"/>
      <c r="DI116" s="1051"/>
      <c r="DJ116" s="1051"/>
      <c r="DK116" s="1052"/>
      <c r="DL116" s="1053" t="s">
        <v>128</v>
      </c>
      <c r="DM116" s="1051"/>
      <c r="DN116" s="1051"/>
      <c r="DO116" s="1051"/>
      <c r="DP116" s="1052"/>
      <c r="DQ116" s="1053" t="s">
        <v>437</v>
      </c>
      <c r="DR116" s="1051"/>
      <c r="DS116" s="1051"/>
      <c r="DT116" s="1051"/>
      <c r="DU116" s="1052"/>
      <c r="DV116" s="1054" t="s">
        <v>437</v>
      </c>
      <c r="DW116" s="1055"/>
      <c r="DX116" s="1055"/>
      <c r="DY116" s="1055"/>
      <c r="DZ116" s="1056"/>
    </row>
    <row r="117" spans="1:130" s="245" customFormat="1" ht="26.25" customHeight="1" x14ac:dyDescent="0.15">
      <c r="A117" s="996" t="s">
        <v>185</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459</v>
      </c>
      <c r="Z117" s="978"/>
      <c r="AA117" s="1068">
        <v>2835165</v>
      </c>
      <c r="AB117" s="1069"/>
      <c r="AC117" s="1069"/>
      <c r="AD117" s="1069"/>
      <c r="AE117" s="1070"/>
      <c r="AF117" s="1071">
        <v>2698182</v>
      </c>
      <c r="AG117" s="1069"/>
      <c r="AH117" s="1069"/>
      <c r="AI117" s="1069"/>
      <c r="AJ117" s="1070"/>
      <c r="AK117" s="1071">
        <v>2979909</v>
      </c>
      <c r="AL117" s="1069"/>
      <c r="AM117" s="1069"/>
      <c r="AN117" s="1069"/>
      <c r="AO117" s="1070"/>
      <c r="AP117" s="1072"/>
      <c r="AQ117" s="1073"/>
      <c r="AR117" s="1073"/>
      <c r="AS117" s="1073"/>
      <c r="AT117" s="1074"/>
      <c r="AU117" s="992"/>
      <c r="AV117" s="993"/>
      <c r="AW117" s="993"/>
      <c r="AX117" s="993"/>
      <c r="AY117" s="993"/>
      <c r="AZ117" s="1059" t="s">
        <v>460</v>
      </c>
      <c r="BA117" s="1060"/>
      <c r="BB117" s="1060"/>
      <c r="BC117" s="1060"/>
      <c r="BD117" s="1060"/>
      <c r="BE117" s="1060"/>
      <c r="BF117" s="1060"/>
      <c r="BG117" s="1060"/>
      <c r="BH117" s="1060"/>
      <c r="BI117" s="1060"/>
      <c r="BJ117" s="1060"/>
      <c r="BK117" s="1060"/>
      <c r="BL117" s="1060"/>
      <c r="BM117" s="1060"/>
      <c r="BN117" s="1060"/>
      <c r="BO117" s="1060"/>
      <c r="BP117" s="1061"/>
      <c r="BQ117" s="1011" t="s">
        <v>128</v>
      </c>
      <c r="BR117" s="1012"/>
      <c r="BS117" s="1012"/>
      <c r="BT117" s="1012"/>
      <c r="BU117" s="1012"/>
      <c r="BV117" s="1012" t="s">
        <v>128</v>
      </c>
      <c r="BW117" s="1012"/>
      <c r="BX117" s="1012"/>
      <c r="BY117" s="1012"/>
      <c r="BZ117" s="1012"/>
      <c r="CA117" s="1012" t="s">
        <v>389</v>
      </c>
      <c r="CB117" s="1012"/>
      <c r="CC117" s="1012"/>
      <c r="CD117" s="1012"/>
      <c r="CE117" s="1012"/>
      <c r="CF117" s="1006" t="s">
        <v>128</v>
      </c>
      <c r="CG117" s="1007"/>
      <c r="CH117" s="1007"/>
      <c r="CI117" s="1007"/>
      <c r="CJ117" s="1007"/>
      <c r="CK117" s="1037"/>
      <c r="CL117" s="1038"/>
      <c r="CM117" s="1008" t="s">
        <v>461</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389</v>
      </c>
      <c r="DH117" s="1051"/>
      <c r="DI117" s="1051"/>
      <c r="DJ117" s="1051"/>
      <c r="DK117" s="1052"/>
      <c r="DL117" s="1053" t="s">
        <v>389</v>
      </c>
      <c r="DM117" s="1051"/>
      <c r="DN117" s="1051"/>
      <c r="DO117" s="1051"/>
      <c r="DP117" s="1052"/>
      <c r="DQ117" s="1053" t="s">
        <v>389</v>
      </c>
      <c r="DR117" s="1051"/>
      <c r="DS117" s="1051"/>
      <c r="DT117" s="1051"/>
      <c r="DU117" s="1052"/>
      <c r="DV117" s="1054" t="s">
        <v>128</v>
      </c>
      <c r="DW117" s="1055"/>
      <c r="DX117" s="1055"/>
      <c r="DY117" s="1055"/>
      <c r="DZ117" s="1056"/>
    </row>
    <row r="118" spans="1:130" s="245" customFormat="1" ht="26.25" customHeight="1" x14ac:dyDescent="0.15">
      <c r="A118" s="996" t="s">
        <v>432</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430</v>
      </c>
      <c r="AB118" s="977"/>
      <c r="AC118" s="977"/>
      <c r="AD118" s="977"/>
      <c r="AE118" s="978"/>
      <c r="AF118" s="976" t="s">
        <v>305</v>
      </c>
      <c r="AG118" s="977"/>
      <c r="AH118" s="977"/>
      <c r="AI118" s="977"/>
      <c r="AJ118" s="978"/>
      <c r="AK118" s="976" t="s">
        <v>304</v>
      </c>
      <c r="AL118" s="977"/>
      <c r="AM118" s="977"/>
      <c r="AN118" s="977"/>
      <c r="AO118" s="978"/>
      <c r="AP118" s="1063" t="s">
        <v>431</v>
      </c>
      <c r="AQ118" s="1064"/>
      <c r="AR118" s="1064"/>
      <c r="AS118" s="1064"/>
      <c r="AT118" s="1065"/>
      <c r="AU118" s="992"/>
      <c r="AV118" s="993"/>
      <c r="AW118" s="993"/>
      <c r="AX118" s="993"/>
      <c r="AY118" s="993"/>
      <c r="AZ118" s="1066" t="s">
        <v>462</v>
      </c>
      <c r="BA118" s="1057"/>
      <c r="BB118" s="1057"/>
      <c r="BC118" s="1057"/>
      <c r="BD118" s="1057"/>
      <c r="BE118" s="1057"/>
      <c r="BF118" s="1057"/>
      <c r="BG118" s="1057"/>
      <c r="BH118" s="1057"/>
      <c r="BI118" s="1057"/>
      <c r="BJ118" s="1057"/>
      <c r="BK118" s="1057"/>
      <c r="BL118" s="1057"/>
      <c r="BM118" s="1057"/>
      <c r="BN118" s="1057"/>
      <c r="BO118" s="1057"/>
      <c r="BP118" s="1058"/>
      <c r="BQ118" s="1089" t="s">
        <v>389</v>
      </c>
      <c r="BR118" s="1090"/>
      <c r="BS118" s="1090"/>
      <c r="BT118" s="1090"/>
      <c r="BU118" s="1090"/>
      <c r="BV118" s="1090" t="s">
        <v>389</v>
      </c>
      <c r="BW118" s="1090"/>
      <c r="BX118" s="1090"/>
      <c r="BY118" s="1090"/>
      <c r="BZ118" s="1090"/>
      <c r="CA118" s="1090" t="s">
        <v>438</v>
      </c>
      <c r="CB118" s="1090"/>
      <c r="CC118" s="1090"/>
      <c r="CD118" s="1090"/>
      <c r="CE118" s="1090"/>
      <c r="CF118" s="1006" t="s">
        <v>389</v>
      </c>
      <c r="CG118" s="1007"/>
      <c r="CH118" s="1007"/>
      <c r="CI118" s="1007"/>
      <c r="CJ118" s="1007"/>
      <c r="CK118" s="1037"/>
      <c r="CL118" s="1038"/>
      <c r="CM118" s="1008" t="s">
        <v>463</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389</v>
      </c>
      <c r="DH118" s="1051"/>
      <c r="DI118" s="1051"/>
      <c r="DJ118" s="1051"/>
      <c r="DK118" s="1052"/>
      <c r="DL118" s="1053" t="s">
        <v>389</v>
      </c>
      <c r="DM118" s="1051"/>
      <c r="DN118" s="1051"/>
      <c r="DO118" s="1051"/>
      <c r="DP118" s="1052"/>
      <c r="DQ118" s="1053" t="s">
        <v>389</v>
      </c>
      <c r="DR118" s="1051"/>
      <c r="DS118" s="1051"/>
      <c r="DT118" s="1051"/>
      <c r="DU118" s="1052"/>
      <c r="DV118" s="1054" t="s">
        <v>389</v>
      </c>
      <c r="DW118" s="1055"/>
      <c r="DX118" s="1055"/>
      <c r="DY118" s="1055"/>
      <c r="DZ118" s="1056"/>
    </row>
    <row r="119" spans="1:130" s="245" customFormat="1" ht="26.25" customHeight="1" x14ac:dyDescent="0.15">
      <c r="A119" s="1150" t="s">
        <v>435</v>
      </c>
      <c r="B119" s="1036"/>
      <c r="C119" s="1015" t="s">
        <v>436</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389</v>
      </c>
      <c r="AB119" s="984"/>
      <c r="AC119" s="984"/>
      <c r="AD119" s="984"/>
      <c r="AE119" s="985"/>
      <c r="AF119" s="986" t="s">
        <v>438</v>
      </c>
      <c r="AG119" s="984"/>
      <c r="AH119" s="984"/>
      <c r="AI119" s="984"/>
      <c r="AJ119" s="985"/>
      <c r="AK119" s="986" t="s">
        <v>389</v>
      </c>
      <c r="AL119" s="984"/>
      <c r="AM119" s="984"/>
      <c r="AN119" s="984"/>
      <c r="AO119" s="985"/>
      <c r="AP119" s="987" t="s">
        <v>438</v>
      </c>
      <c r="AQ119" s="988"/>
      <c r="AR119" s="988"/>
      <c r="AS119" s="988"/>
      <c r="AT119" s="989"/>
      <c r="AU119" s="994"/>
      <c r="AV119" s="995"/>
      <c r="AW119" s="995"/>
      <c r="AX119" s="995"/>
      <c r="AY119" s="995"/>
      <c r="AZ119" s="276" t="s">
        <v>185</v>
      </c>
      <c r="BA119" s="276"/>
      <c r="BB119" s="276"/>
      <c r="BC119" s="276"/>
      <c r="BD119" s="276"/>
      <c r="BE119" s="276"/>
      <c r="BF119" s="276"/>
      <c r="BG119" s="276"/>
      <c r="BH119" s="276"/>
      <c r="BI119" s="276"/>
      <c r="BJ119" s="276"/>
      <c r="BK119" s="276"/>
      <c r="BL119" s="276"/>
      <c r="BM119" s="276"/>
      <c r="BN119" s="276"/>
      <c r="BO119" s="1067" t="s">
        <v>464</v>
      </c>
      <c r="BP119" s="1098"/>
      <c r="BQ119" s="1089">
        <v>35472139</v>
      </c>
      <c r="BR119" s="1090"/>
      <c r="BS119" s="1090"/>
      <c r="BT119" s="1090"/>
      <c r="BU119" s="1090"/>
      <c r="BV119" s="1090">
        <v>36647680</v>
      </c>
      <c r="BW119" s="1090"/>
      <c r="BX119" s="1090"/>
      <c r="BY119" s="1090"/>
      <c r="BZ119" s="1090"/>
      <c r="CA119" s="1090">
        <v>37282302</v>
      </c>
      <c r="CB119" s="1090"/>
      <c r="CC119" s="1090"/>
      <c r="CD119" s="1090"/>
      <c r="CE119" s="1090"/>
      <c r="CF119" s="1091"/>
      <c r="CG119" s="1092"/>
      <c r="CH119" s="1092"/>
      <c r="CI119" s="1092"/>
      <c r="CJ119" s="1093"/>
      <c r="CK119" s="1039"/>
      <c r="CL119" s="1040"/>
      <c r="CM119" s="1094" t="s">
        <v>465</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389</v>
      </c>
      <c r="DH119" s="1076"/>
      <c r="DI119" s="1076"/>
      <c r="DJ119" s="1076"/>
      <c r="DK119" s="1077"/>
      <c r="DL119" s="1075">
        <v>230592</v>
      </c>
      <c r="DM119" s="1076"/>
      <c r="DN119" s="1076"/>
      <c r="DO119" s="1076"/>
      <c r="DP119" s="1077"/>
      <c r="DQ119" s="1075" t="s">
        <v>438</v>
      </c>
      <c r="DR119" s="1076"/>
      <c r="DS119" s="1076"/>
      <c r="DT119" s="1076"/>
      <c r="DU119" s="1077"/>
      <c r="DV119" s="1078" t="s">
        <v>389</v>
      </c>
      <c r="DW119" s="1079"/>
      <c r="DX119" s="1079"/>
      <c r="DY119" s="1079"/>
      <c r="DZ119" s="1080"/>
    </row>
    <row r="120" spans="1:130" s="245" customFormat="1" ht="26.25" customHeight="1" x14ac:dyDescent="0.15">
      <c r="A120" s="1151"/>
      <c r="B120" s="1038"/>
      <c r="C120" s="1008" t="s">
        <v>442</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389</v>
      </c>
      <c r="AB120" s="1051"/>
      <c r="AC120" s="1051"/>
      <c r="AD120" s="1051"/>
      <c r="AE120" s="1052"/>
      <c r="AF120" s="1053" t="s">
        <v>128</v>
      </c>
      <c r="AG120" s="1051"/>
      <c r="AH120" s="1051"/>
      <c r="AI120" s="1051"/>
      <c r="AJ120" s="1052"/>
      <c r="AK120" s="1053" t="s">
        <v>128</v>
      </c>
      <c r="AL120" s="1051"/>
      <c r="AM120" s="1051"/>
      <c r="AN120" s="1051"/>
      <c r="AO120" s="1052"/>
      <c r="AP120" s="1054" t="s">
        <v>128</v>
      </c>
      <c r="AQ120" s="1055"/>
      <c r="AR120" s="1055"/>
      <c r="AS120" s="1055"/>
      <c r="AT120" s="1056"/>
      <c r="AU120" s="1081" t="s">
        <v>466</v>
      </c>
      <c r="AV120" s="1082"/>
      <c r="AW120" s="1082"/>
      <c r="AX120" s="1082"/>
      <c r="AY120" s="1083"/>
      <c r="AZ120" s="1032" t="s">
        <v>467</v>
      </c>
      <c r="BA120" s="981"/>
      <c r="BB120" s="981"/>
      <c r="BC120" s="981"/>
      <c r="BD120" s="981"/>
      <c r="BE120" s="981"/>
      <c r="BF120" s="981"/>
      <c r="BG120" s="981"/>
      <c r="BH120" s="981"/>
      <c r="BI120" s="981"/>
      <c r="BJ120" s="981"/>
      <c r="BK120" s="981"/>
      <c r="BL120" s="981"/>
      <c r="BM120" s="981"/>
      <c r="BN120" s="981"/>
      <c r="BO120" s="981"/>
      <c r="BP120" s="982"/>
      <c r="BQ120" s="1018">
        <v>2606431</v>
      </c>
      <c r="BR120" s="1019"/>
      <c r="BS120" s="1019"/>
      <c r="BT120" s="1019"/>
      <c r="BU120" s="1019"/>
      <c r="BV120" s="1019">
        <v>2360630</v>
      </c>
      <c r="BW120" s="1019"/>
      <c r="BX120" s="1019"/>
      <c r="BY120" s="1019"/>
      <c r="BZ120" s="1019"/>
      <c r="CA120" s="1019">
        <v>2193628</v>
      </c>
      <c r="CB120" s="1019"/>
      <c r="CC120" s="1019"/>
      <c r="CD120" s="1019"/>
      <c r="CE120" s="1019"/>
      <c r="CF120" s="1033">
        <v>27.9</v>
      </c>
      <c r="CG120" s="1034"/>
      <c r="CH120" s="1034"/>
      <c r="CI120" s="1034"/>
      <c r="CJ120" s="1034"/>
      <c r="CK120" s="1099" t="s">
        <v>468</v>
      </c>
      <c r="CL120" s="1100"/>
      <c r="CM120" s="1100"/>
      <c r="CN120" s="1100"/>
      <c r="CO120" s="1101"/>
      <c r="CP120" s="1107" t="s">
        <v>469</v>
      </c>
      <c r="CQ120" s="1108"/>
      <c r="CR120" s="1108"/>
      <c r="CS120" s="1108"/>
      <c r="CT120" s="1108"/>
      <c r="CU120" s="1108"/>
      <c r="CV120" s="1108"/>
      <c r="CW120" s="1108"/>
      <c r="CX120" s="1108"/>
      <c r="CY120" s="1108"/>
      <c r="CZ120" s="1108"/>
      <c r="DA120" s="1108"/>
      <c r="DB120" s="1108"/>
      <c r="DC120" s="1108"/>
      <c r="DD120" s="1108"/>
      <c r="DE120" s="1108"/>
      <c r="DF120" s="1109"/>
      <c r="DG120" s="1018">
        <v>2595481</v>
      </c>
      <c r="DH120" s="1019"/>
      <c r="DI120" s="1019"/>
      <c r="DJ120" s="1019"/>
      <c r="DK120" s="1019"/>
      <c r="DL120" s="1019">
        <v>2693984</v>
      </c>
      <c r="DM120" s="1019"/>
      <c r="DN120" s="1019"/>
      <c r="DO120" s="1019"/>
      <c r="DP120" s="1019"/>
      <c r="DQ120" s="1019">
        <v>2744596</v>
      </c>
      <c r="DR120" s="1019"/>
      <c r="DS120" s="1019"/>
      <c r="DT120" s="1019"/>
      <c r="DU120" s="1019"/>
      <c r="DV120" s="1020">
        <v>34.9</v>
      </c>
      <c r="DW120" s="1020"/>
      <c r="DX120" s="1020"/>
      <c r="DY120" s="1020"/>
      <c r="DZ120" s="1021"/>
    </row>
    <row r="121" spans="1:130" s="245" customFormat="1" ht="26.25" customHeight="1" x14ac:dyDescent="0.15">
      <c r="A121" s="1151"/>
      <c r="B121" s="1038"/>
      <c r="C121" s="1059" t="s">
        <v>470</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128</v>
      </c>
      <c r="AB121" s="1051"/>
      <c r="AC121" s="1051"/>
      <c r="AD121" s="1051"/>
      <c r="AE121" s="1052"/>
      <c r="AF121" s="1053" t="s">
        <v>438</v>
      </c>
      <c r="AG121" s="1051"/>
      <c r="AH121" s="1051"/>
      <c r="AI121" s="1051"/>
      <c r="AJ121" s="1052"/>
      <c r="AK121" s="1053" t="s">
        <v>389</v>
      </c>
      <c r="AL121" s="1051"/>
      <c r="AM121" s="1051"/>
      <c r="AN121" s="1051"/>
      <c r="AO121" s="1052"/>
      <c r="AP121" s="1054" t="s">
        <v>389</v>
      </c>
      <c r="AQ121" s="1055"/>
      <c r="AR121" s="1055"/>
      <c r="AS121" s="1055"/>
      <c r="AT121" s="1056"/>
      <c r="AU121" s="1084"/>
      <c r="AV121" s="1085"/>
      <c r="AW121" s="1085"/>
      <c r="AX121" s="1085"/>
      <c r="AY121" s="1086"/>
      <c r="AZ121" s="1041" t="s">
        <v>471</v>
      </c>
      <c r="BA121" s="1042"/>
      <c r="BB121" s="1042"/>
      <c r="BC121" s="1042"/>
      <c r="BD121" s="1042"/>
      <c r="BE121" s="1042"/>
      <c r="BF121" s="1042"/>
      <c r="BG121" s="1042"/>
      <c r="BH121" s="1042"/>
      <c r="BI121" s="1042"/>
      <c r="BJ121" s="1042"/>
      <c r="BK121" s="1042"/>
      <c r="BL121" s="1042"/>
      <c r="BM121" s="1042"/>
      <c r="BN121" s="1042"/>
      <c r="BO121" s="1042"/>
      <c r="BP121" s="1043"/>
      <c r="BQ121" s="1011">
        <v>2657647</v>
      </c>
      <c r="BR121" s="1012"/>
      <c r="BS121" s="1012"/>
      <c r="BT121" s="1012"/>
      <c r="BU121" s="1012"/>
      <c r="BV121" s="1012">
        <v>2863553</v>
      </c>
      <c r="BW121" s="1012"/>
      <c r="BX121" s="1012"/>
      <c r="BY121" s="1012"/>
      <c r="BZ121" s="1012"/>
      <c r="CA121" s="1012">
        <v>2703668</v>
      </c>
      <c r="CB121" s="1012"/>
      <c r="CC121" s="1012"/>
      <c r="CD121" s="1012"/>
      <c r="CE121" s="1012"/>
      <c r="CF121" s="1006">
        <v>34.299999999999997</v>
      </c>
      <c r="CG121" s="1007"/>
      <c r="CH121" s="1007"/>
      <c r="CI121" s="1007"/>
      <c r="CJ121" s="1007"/>
      <c r="CK121" s="1102"/>
      <c r="CL121" s="1103"/>
      <c r="CM121" s="1103"/>
      <c r="CN121" s="1103"/>
      <c r="CO121" s="1104"/>
      <c r="CP121" s="1112" t="s">
        <v>472</v>
      </c>
      <c r="CQ121" s="1113"/>
      <c r="CR121" s="1113"/>
      <c r="CS121" s="1113"/>
      <c r="CT121" s="1113"/>
      <c r="CU121" s="1113"/>
      <c r="CV121" s="1113"/>
      <c r="CW121" s="1113"/>
      <c r="CX121" s="1113"/>
      <c r="CY121" s="1113"/>
      <c r="CZ121" s="1113"/>
      <c r="DA121" s="1113"/>
      <c r="DB121" s="1113"/>
      <c r="DC121" s="1113"/>
      <c r="DD121" s="1113"/>
      <c r="DE121" s="1113"/>
      <c r="DF121" s="1114"/>
      <c r="DG121" s="1011">
        <v>1696729</v>
      </c>
      <c r="DH121" s="1012"/>
      <c r="DI121" s="1012"/>
      <c r="DJ121" s="1012"/>
      <c r="DK121" s="1012"/>
      <c r="DL121" s="1012">
        <v>1595846</v>
      </c>
      <c r="DM121" s="1012"/>
      <c r="DN121" s="1012"/>
      <c r="DO121" s="1012"/>
      <c r="DP121" s="1012"/>
      <c r="DQ121" s="1012">
        <v>1476231</v>
      </c>
      <c r="DR121" s="1012"/>
      <c r="DS121" s="1012"/>
      <c r="DT121" s="1012"/>
      <c r="DU121" s="1012"/>
      <c r="DV121" s="1013">
        <v>18.7</v>
      </c>
      <c r="DW121" s="1013"/>
      <c r="DX121" s="1013"/>
      <c r="DY121" s="1013"/>
      <c r="DZ121" s="1014"/>
    </row>
    <row r="122" spans="1:130" s="245" customFormat="1" ht="26.25" customHeight="1" x14ac:dyDescent="0.15">
      <c r="A122" s="1151"/>
      <c r="B122" s="1038"/>
      <c r="C122" s="1008" t="s">
        <v>452</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389</v>
      </c>
      <c r="AB122" s="1051"/>
      <c r="AC122" s="1051"/>
      <c r="AD122" s="1051"/>
      <c r="AE122" s="1052"/>
      <c r="AF122" s="1053" t="s">
        <v>128</v>
      </c>
      <c r="AG122" s="1051"/>
      <c r="AH122" s="1051"/>
      <c r="AI122" s="1051"/>
      <c r="AJ122" s="1052"/>
      <c r="AK122" s="1053" t="s">
        <v>128</v>
      </c>
      <c r="AL122" s="1051"/>
      <c r="AM122" s="1051"/>
      <c r="AN122" s="1051"/>
      <c r="AO122" s="1052"/>
      <c r="AP122" s="1054" t="s">
        <v>438</v>
      </c>
      <c r="AQ122" s="1055"/>
      <c r="AR122" s="1055"/>
      <c r="AS122" s="1055"/>
      <c r="AT122" s="1056"/>
      <c r="AU122" s="1084"/>
      <c r="AV122" s="1085"/>
      <c r="AW122" s="1085"/>
      <c r="AX122" s="1085"/>
      <c r="AY122" s="1086"/>
      <c r="AZ122" s="1066" t="s">
        <v>473</v>
      </c>
      <c r="BA122" s="1057"/>
      <c r="BB122" s="1057"/>
      <c r="BC122" s="1057"/>
      <c r="BD122" s="1057"/>
      <c r="BE122" s="1057"/>
      <c r="BF122" s="1057"/>
      <c r="BG122" s="1057"/>
      <c r="BH122" s="1057"/>
      <c r="BI122" s="1057"/>
      <c r="BJ122" s="1057"/>
      <c r="BK122" s="1057"/>
      <c r="BL122" s="1057"/>
      <c r="BM122" s="1057"/>
      <c r="BN122" s="1057"/>
      <c r="BO122" s="1057"/>
      <c r="BP122" s="1058"/>
      <c r="BQ122" s="1089">
        <v>19400260</v>
      </c>
      <c r="BR122" s="1090"/>
      <c r="BS122" s="1090"/>
      <c r="BT122" s="1090"/>
      <c r="BU122" s="1090"/>
      <c r="BV122" s="1090">
        <v>20101890</v>
      </c>
      <c r="BW122" s="1090"/>
      <c r="BX122" s="1090"/>
      <c r="BY122" s="1090"/>
      <c r="BZ122" s="1090"/>
      <c r="CA122" s="1090">
        <v>20721213</v>
      </c>
      <c r="CB122" s="1090"/>
      <c r="CC122" s="1090"/>
      <c r="CD122" s="1090"/>
      <c r="CE122" s="1090"/>
      <c r="CF122" s="1110">
        <v>263.2</v>
      </c>
      <c r="CG122" s="1111"/>
      <c r="CH122" s="1111"/>
      <c r="CI122" s="1111"/>
      <c r="CJ122" s="1111"/>
      <c r="CK122" s="1102"/>
      <c r="CL122" s="1103"/>
      <c r="CM122" s="1103"/>
      <c r="CN122" s="1103"/>
      <c r="CO122" s="1104"/>
      <c r="CP122" s="1112" t="s">
        <v>474</v>
      </c>
      <c r="CQ122" s="1113"/>
      <c r="CR122" s="1113"/>
      <c r="CS122" s="1113"/>
      <c r="CT122" s="1113"/>
      <c r="CU122" s="1113"/>
      <c r="CV122" s="1113"/>
      <c r="CW122" s="1113"/>
      <c r="CX122" s="1113"/>
      <c r="CY122" s="1113"/>
      <c r="CZ122" s="1113"/>
      <c r="DA122" s="1113"/>
      <c r="DB122" s="1113"/>
      <c r="DC122" s="1113"/>
      <c r="DD122" s="1113"/>
      <c r="DE122" s="1113"/>
      <c r="DF122" s="1114"/>
      <c r="DG122" s="1011">
        <v>1237477</v>
      </c>
      <c r="DH122" s="1012"/>
      <c r="DI122" s="1012"/>
      <c r="DJ122" s="1012"/>
      <c r="DK122" s="1012"/>
      <c r="DL122" s="1012">
        <v>1253533</v>
      </c>
      <c r="DM122" s="1012"/>
      <c r="DN122" s="1012"/>
      <c r="DO122" s="1012"/>
      <c r="DP122" s="1012"/>
      <c r="DQ122" s="1012">
        <v>1215500</v>
      </c>
      <c r="DR122" s="1012"/>
      <c r="DS122" s="1012"/>
      <c r="DT122" s="1012"/>
      <c r="DU122" s="1012"/>
      <c r="DV122" s="1013">
        <v>15.4</v>
      </c>
      <c r="DW122" s="1013"/>
      <c r="DX122" s="1013"/>
      <c r="DY122" s="1013"/>
      <c r="DZ122" s="1014"/>
    </row>
    <row r="123" spans="1:130" s="245" customFormat="1" ht="26.25" customHeight="1" x14ac:dyDescent="0.15">
      <c r="A123" s="1151"/>
      <c r="B123" s="1038"/>
      <c r="C123" s="1008" t="s">
        <v>458</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128</v>
      </c>
      <c r="AB123" s="1051"/>
      <c r="AC123" s="1051"/>
      <c r="AD123" s="1051"/>
      <c r="AE123" s="1052"/>
      <c r="AF123" s="1053" t="s">
        <v>128</v>
      </c>
      <c r="AG123" s="1051"/>
      <c r="AH123" s="1051"/>
      <c r="AI123" s="1051"/>
      <c r="AJ123" s="1052"/>
      <c r="AK123" s="1053" t="s">
        <v>128</v>
      </c>
      <c r="AL123" s="1051"/>
      <c r="AM123" s="1051"/>
      <c r="AN123" s="1051"/>
      <c r="AO123" s="1052"/>
      <c r="AP123" s="1054" t="s">
        <v>389</v>
      </c>
      <c r="AQ123" s="1055"/>
      <c r="AR123" s="1055"/>
      <c r="AS123" s="1055"/>
      <c r="AT123" s="1056"/>
      <c r="AU123" s="1087"/>
      <c r="AV123" s="1088"/>
      <c r="AW123" s="1088"/>
      <c r="AX123" s="1088"/>
      <c r="AY123" s="1088"/>
      <c r="AZ123" s="276" t="s">
        <v>185</v>
      </c>
      <c r="BA123" s="276"/>
      <c r="BB123" s="276"/>
      <c r="BC123" s="276"/>
      <c r="BD123" s="276"/>
      <c r="BE123" s="276"/>
      <c r="BF123" s="276"/>
      <c r="BG123" s="276"/>
      <c r="BH123" s="276"/>
      <c r="BI123" s="276"/>
      <c r="BJ123" s="276"/>
      <c r="BK123" s="276"/>
      <c r="BL123" s="276"/>
      <c r="BM123" s="276"/>
      <c r="BN123" s="276"/>
      <c r="BO123" s="1067" t="s">
        <v>475</v>
      </c>
      <c r="BP123" s="1098"/>
      <c r="BQ123" s="1157">
        <v>24664338</v>
      </c>
      <c r="BR123" s="1158"/>
      <c r="BS123" s="1158"/>
      <c r="BT123" s="1158"/>
      <c r="BU123" s="1158"/>
      <c r="BV123" s="1158">
        <v>25326073</v>
      </c>
      <c r="BW123" s="1158"/>
      <c r="BX123" s="1158"/>
      <c r="BY123" s="1158"/>
      <c r="BZ123" s="1158"/>
      <c r="CA123" s="1158">
        <v>25618509</v>
      </c>
      <c r="CB123" s="1158"/>
      <c r="CC123" s="1158"/>
      <c r="CD123" s="1158"/>
      <c r="CE123" s="1158"/>
      <c r="CF123" s="1091"/>
      <c r="CG123" s="1092"/>
      <c r="CH123" s="1092"/>
      <c r="CI123" s="1092"/>
      <c r="CJ123" s="1093"/>
      <c r="CK123" s="1102"/>
      <c r="CL123" s="1103"/>
      <c r="CM123" s="1103"/>
      <c r="CN123" s="1103"/>
      <c r="CO123" s="1104"/>
      <c r="CP123" s="1112" t="s">
        <v>405</v>
      </c>
      <c r="CQ123" s="1113"/>
      <c r="CR123" s="1113"/>
      <c r="CS123" s="1113"/>
      <c r="CT123" s="1113"/>
      <c r="CU123" s="1113"/>
      <c r="CV123" s="1113"/>
      <c r="CW123" s="1113"/>
      <c r="CX123" s="1113"/>
      <c r="CY123" s="1113"/>
      <c r="CZ123" s="1113"/>
      <c r="DA123" s="1113"/>
      <c r="DB123" s="1113"/>
      <c r="DC123" s="1113"/>
      <c r="DD123" s="1113"/>
      <c r="DE123" s="1113"/>
      <c r="DF123" s="1114"/>
      <c r="DG123" s="1050">
        <v>697725</v>
      </c>
      <c r="DH123" s="1051"/>
      <c r="DI123" s="1051"/>
      <c r="DJ123" s="1051"/>
      <c r="DK123" s="1052"/>
      <c r="DL123" s="1053">
        <v>753120</v>
      </c>
      <c r="DM123" s="1051"/>
      <c r="DN123" s="1051"/>
      <c r="DO123" s="1051"/>
      <c r="DP123" s="1052"/>
      <c r="DQ123" s="1053">
        <v>863462</v>
      </c>
      <c r="DR123" s="1051"/>
      <c r="DS123" s="1051"/>
      <c r="DT123" s="1051"/>
      <c r="DU123" s="1052"/>
      <c r="DV123" s="1054">
        <v>11</v>
      </c>
      <c r="DW123" s="1055"/>
      <c r="DX123" s="1055"/>
      <c r="DY123" s="1055"/>
      <c r="DZ123" s="1056"/>
    </row>
    <row r="124" spans="1:130" s="245" customFormat="1" ht="26.25" customHeight="1" thickBot="1" x14ac:dyDescent="0.2">
      <c r="A124" s="1151"/>
      <c r="B124" s="1038"/>
      <c r="C124" s="1008" t="s">
        <v>461</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128</v>
      </c>
      <c r="AB124" s="1051"/>
      <c r="AC124" s="1051"/>
      <c r="AD124" s="1051"/>
      <c r="AE124" s="1052"/>
      <c r="AF124" s="1053" t="s">
        <v>128</v>
      </c>
      <c r="AG124" s="1051"/>
      <c r="AH124" s="1051"/>
      <c r="AI124" s="1051"/>
      <c r="AJ124" s="1052"/>
      <c r="AK124" s="1053" t="s">
        <v>128</v>
      </c>
      <c r="AL124" s="1051"/>
      <c r="AM124" s="1051"/>
      <c r="AN124" s="1051"/>
      <c r="AO124" s="1052"/>
      <c r="AP124" s="1054" t="s">
        <v>128</v>
      </c>
      <c r="AQ124" s="1055"/>
      <c r="AR124" s="1055"/>
      <c r="AS124" s="1055"/>
      <c r="AT124" s="1056"/>
      <c r="AU124" s="1153" t="s">
        <v>476</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133.4</v>
      </c>
      <c r="BR124" s="1120"/>
      <c r="BS124" s="1120"/>
      <c r="BT124" s="1120"/>
      <c r="BU124" s="1120"/>
      <c r="BV124" s="1120">
        <v>143</v>
      </c>
      <c r="BW124" s="1120"/>
      <c r="BX124" s="1120"/>
      <c r="BY124" s="1120"/>
      <c r="BZ124" s="1120"/>
      <c r="CA124" s="1120">
        <v>148.1</v>
      </c>
      <c r="CB124" s="1120"/>
      <c r="CC124" s="1120"/>
      <c r="CD124" s="1120"/>
      <c r="CE124" s="1120"/>
      <c r="CF124" s="1121"/>
      <c r="CG124" s="1122"/>
      <c r="CH124" s="1122"/>
      <c r="CI124" s="1122"/>
      <c r="CJ124" s="1123"/>
      <c r="CK124" s="1105"/>
      <c r="CL124" s="1105"/>
      <c r="CM124" s="1105"/>
      <c r="CN124" s="1105"/>
      <c r="CO124" s="1106"/>
      <c r="CP124" s="1112" t="s">
        <v>477</v>
      </c>
      <c r="CQ124" s="1113"/>
      <c r="CR124" s="1113"/>
      <c r="CS124" s="1113"/>
      <c r="CT124" s="1113"/>
      <c r="CU124" s="1113"/>
      <c r="CV124" s="1113"/>
      <c r="CW124" s="1113"/>
      <c r="CX124" s="1113"/>
      <c r="CY124" s="1113"/>
      <c r="CZ124" s="1113"/>
      <c r="DA124" s="1113"/>
      <c r="DB124" s="1113"/>
      <c r="DC124" s="1113"/>
      <c r="DD124" s="1113"/>
      <c r="DE124" s="1113"/>
      <c r="DF124" s="1114"/>
      <c r="DG124" s="1097" t="s">
        <v>438</v>
      </c>
      <c r="DH124" s="1076"/>
      <c r="DI124" s="1076"/>
      <c r="DJ124" s="1076"/>
      <c r="DK124" s="1077"/>
      <c r="DL124" s="1075" t="s">
        <v>389</v>
      </c>
      <c r="DM124" s="1076"/>
      <c r="DN124" s="1076"/>
      <c r="DO124" s="1076"/>
      <c r="DP124" s="1077"/>
      <c r="DQ124" s="1075" t="s">
        <v>128</v>
      </c>
      <c r="DR124" s="1076"/>
      <c r="DS124" s="1076"/>
      <c r="DT124" s="1076"/>
      <c r="DU124" s="1077"/>
      <c r="DV124" s="1078" t="s">
        <v>438</v>
      </c>
      <c r="DW124" s="1079"/>
      <c r="DX124" s="1079"/>
      <c r="DY124" s="1079"/>
      <c r="DZ124" s="1080"/>
    </row>
    <row r="125" spans="1:130" s="245" customFormat="1" ht="26.25" customHeight="1" x14ac:dyDescent="0.15">
      <c r="A125" s="1151"/>
      <c r="B125" s="1038"/>
      <c r="C125" s="1008" t="s">
        <v>463</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128</v>
      </c>
      <c r="AB125" s="1051"/>
      <c r="AC125" s="1051"/>
      <c r="AD125" s="1051"/>
      <c r="AE125" s="1052"/>
      <c r="AF125" s="1053" t="s">
        <v>438</v>
      </c>
      <c r="AG125" s="1051"/>
      <c r="AH125" s="1051"/>
      <c r="AI125" s="1051"/>
      <c r="AJ125" s="1052"/>
      <c r="AK125" s="1053" t="s">
        <v>389</v>
      </c>
      <c r="AL125" s="1051"/>
      <c r="AM125" s="1051"/>
      <c r="AN125" s="1051"/>
      <c r="AO125" s="1052"/>
      <c r="AP125" s="1054" t="s">
        <v>389</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478</v>
      </c>
      <c r="CL125" s="1100"/>
      <c r="CM125" s="1100"/>
      <c r="CN125" s="1100"/>
      <c r="CO125" s="1101"/>
      <c r="CP125" s="1032" t="s">
        <v>479</v>
      </c>
      <c r="CQ125" s="981"/>
      <c r="CR125" s="981"/>
      <c r="CS125" s="981"/>
      <c r="CT125" s="981"/>
      <c r="CU125" s="981"/>
      <c r="CV125" s="981"/>
      <c r="CW125" s="981"/>
      <c r="CX125" s="981"/>
      <c r="CY125" s="981"/>
      <c r="CZ125" s="981"/>
      <c r="DA125" s="981"/>
      <c r="DB125" s="981"/>
      <c r="DC125" s="981"/>
      <c r="DD125" s="981"/>
      <c r="DE125" s="981"/>
      <c r="DF125" s="982"/>
      <c r="DG125" s="1018" t="s">
        <v>128</v>
      </c>
      <c r="DH125" s="1019"/>
      <c r="DI125" s="1019"/>
      <c r="DJ125" s="1019"/>
      <c r="DK125" s="1019"/>
      <c r="DL125" s="1019" t="s">
        <v>128</v>
      </c>
      <c r="DM125" s="1019"/>
      <c r="DN125" s="1019"/>
      <c r="DO125" s="1019"/>
      <c r="DP125" s="1019"/>
      <c r="DQ125" s="1019" t="s">
        <v>128</v>
      </c>
      <c r="DR125" s="1019"/>
      <c r="DS125" s="1019"/>
      <c r="DT125" s="1019"/>
      <c r="DU125" s="1019"/>
      <c r="DV125" s="1020" t="s">
        <v>389</v>
      </c>
      <c r="DW125" s="1020"/>
      <c r="DX125" s="1020"/>
      <c r="DY125" s="1020"/>
      <c r="DZ125" s="1021"/>
    </row>
    <row r="126" spans="1:130" s="245" customFormat="1" ht="26.25" customHeight="1" thickBot="1" x14ac:dyDescent="0.2">
      <c r="A126" s="1151"/>
      <c r="B126" s="1038"/>
      <c r="C126" s="1008" t="s">
        <v>465</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4556</v>
      </c>
      <c r="AB126" s="1051"/>
      <c r="AC126" s="1051"/>
      <c r="AD126" s="1051"/>
      <c r="AE126" s="1052"/>
      <c r="AF126" s="1053">
        <v>4547</v>
      </c>
      <c r="AG126" s="1051"/>
      <c r="AH126" s="1051"/>
      <c r="AI126" s="1051"/>
      <c r="AJ126" s="1052"/>
      <c r="AK126" s="1053" t="s">
        <v>389</v>
      </c>
      <c r="AL126" s="1051"/>
      <c r="AM126" s="1051"/>
      <c r="AN126" s="1051"/>
      <c r="AO126" s="1052"/>
      <c r="AP126" s="1054" t="s">
        <v>128</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480</v>
      </c>
      <c r="CQ126" s="1042"/>
      <c r="CR126" s="1042"/>
      <c r="CS126" s="1042"/>
      <c r="CT126" s="1042"/>
      <c r="CU126" s="1042"/>
      <c r="CV126" s="1042"/>
      <c r="CW126" s="1042"/>
      <c r="CX126" s="1042"/>
      <c r="CY126" s="1042"/>
      <c r="CZ126" s="1042"/>
      <c r="DA126" s="1042"/>
      <c r="DB126" s="1042"/>
      <c r="DC126" s="1042"/>
      <c r="DD126" s="1042"/>
      <c r="DE126" s="1042"/>
      <c r="DF126" s="1043"/>
      <c r="DG126" s="1011" t="s">
        <v>128</v>
      </c>
      <c r="DH126" s="1012"/>
      <c r="DI126" s="1012"/>
      <c r="DJ126" s="1012"/>
      <c r="DK126" s="1012"/>
      <c r="DL126" s="1012" t="s">
        <v>389</v>
      </c>
      <c r="DM126" s="1012"/>
      <c r="DN126" s="1012"/>
      <c r="DO126" s="1012"/>
      <c r="DP126" s="1012"/>
      <c r="DQ126" s="1012" t="s">
        <v>389</v>
      </c>
      <c r="DR126" s="1012"/>
      <c r="DS126" s="1012"/>
      <c r="DT126" s="1012"/>
      <c r="DU126" s="1012"/>
      <c r="DV126" s="1013" t="s">
        <v>128</v>
      </c>
      <c r="DW126" s="1013"/>
      <c r="DX126" s="1013"/>
      <c r="DY126" s="1013"/>
      <c r="DZ126" s="1014"/>
    </row>
    <row r="127" spans="1:130" s="245" customFormat="1" ht="26.25" customHeight="1" x14ac:dyDescent="0.15">
      <c r="A127" s="1152"/>
      <c r="B127" s="1040"/>
      <c r="C127" s="1094" t="s">
        <v>481</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3591</v>
      </c>
      <c r="AB127" s="1051"/>
      <c r="AC127" s="1051"/>
      <c r="AD127" s="1051"/>
      <c r="AE127" s="1052"/>
      <c r="AF127" s="1053">
        <v>3306</v>
      </c>
      <c r="AG127" s="1051"/>
      <c r="AH127" s="1051"/>
      <c r="AI127" s="1051"/>
      <c r="AJ127" s="1052"/>
      <c r="AK127" s="1053">
        <v>2692</v>
      </c>
      <c r="AL127" s="1051"/>
      <c r="AM127" s="1051"/>
      <c r="AN127" s="1051"/>
      <c r="AO127" s="1052"/>
      <c r="AP127" s="1054">
        <v>0</v>
      </c>
      <c r="AQ127" s="1055"/>
      <c r="AR127" s="1055"/>
      <c r="AS127" s="1055"/>
      <c r="AT127" s="1056"/>
      <c r="AU127" s="281"/>
      <c r="AV127" s="281"/>
      <c r="AW127" s="281"/>
      <c r="AX127" s="1124" t="s">
        <v>482</v>
      </c>
      <c r="AY127" s="1125"/>
      <c r="AZ127" s="1125"/>
      <c r="BA127" s="1125"/>
      <c r="BB127" s="1125"/>
      <c r="BC127" s="1125"/>
      <c r="BD127" s="1125"/>
      <c r="BE127" s="1126"/>
      <c r="BF127" s="1127" t="s">
        <v>483</v>
      </c>
      <c r="BG127" s="1125"/>
      <c r="BH127" s="1125"/>
      <c r="BI127" s="1125"/>
      <c r="BJ127" s="1125"/>
      <c r="BK127" s="1125"/>
      <c r="BL127" s="1126"/>
      <c r="BM127" s="1127" t="s">
        <v>484</v>
      </c>
      <c r="BN127" s="1125"/>
      <c r="BO127" s="1125"/>
      <c r="BP127" s="1125"/>
      <c r="BQ127" s="1125"/>
      <c r="BR127" s="1125"/>
      <c r="BS127" s="1126"/>
      <c r="BT127" s="1127" t="s">
        <v>485</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486</v>
      </c>
      <c r="CQ127" s="1042"/>
      <c r="CR127" s="1042"/>
      <c r="CS127" s="1042"/>
      <c r="CT127" s="1042"/>
      <c r="CU127" s="1042"/>
      <c r="CV127" s="1042"/>
      <c r="CW127" s="1042"/>
      <c r="CX127" s="1042"/>
      <c r="CY127" s="1042"/>
      <c r="CZ127" s="1042"/>
      <c r="DA127" s="1042"/>
      <c r="DB127" s="1042"/>
      <c r="DC127" s="1042"/>
      <c r="DD127" s="1042"/>
      <c r="DE127" s="1042"/>
      <c r="DF127" s="1043"/>
      <c r="DG127" s="1011" t="s">
        <v>389</v>
      </c>
      <c r="DH127" s="1012"/>
      <c r="DI127" s="1012"/>
      <c r="DJ127" s="1012"/>
      <c r="DK127" s="1012"/>
      <c r="DL127" s="1012" t="s">
        <v>128</v>
      </c>
      <c r="DM127" s="1012"/>
      <c r="DN127" s="1012"/>
      <c r="DO127" s="1012"/>
      <c r="DP127" s="1012"/>
      <c r="DQ127" s="1012" t="s">
        <v>438</v>
      </c>
      <c r="DR127" s="1012"/>
      <c r="DS127" s="1012"/>
      <c r="DT127" s="1012"/>
      <c r="DU127" s="1012"/>
      <c r="DV127" s="1013" t="s">
        <v>438</v>
      </c>
      <c r="DW127" s="1013"/>
      <c r="DX127" s="1013"/>
      <c r="DY127" s="1013"/>
      <c r="DZ127" s="1014"/>
    </row>
    <row r="128" spans="1:130" s="245" customFormat="1" ht="26.25" customHeight="1" thickBot="1" x14ac:dyDescent="0.2">
      <c r="A128" s="1135" t="s">
        <v>487</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488</v>
      </c>
      <c r="X128" s="1137"/>
      <c r="Y128" s="1137"/>
      <c r="Z128" s="1138"/>
      <c r="AA128" s="1139">
        <v>246260</v>
      </c>
      <c r="AB128" s="1140"/>
      <c r="AC128" s="1140"/>
      <c r="AD128" s="1140"/>
      <c r="AE128" s="1141"/>
      <c r="AF128" s="1142">
        <v>247114</v>
      </c>
      <c r="AG128" s="1140"/>
      <c r="AH128" s="1140"/>
      <c r="AI128" s="1140"/>
      <c r="AJ128" s="1141"/>
      <c r="AK128" s="1142">
        <v>233831</v>
      </c>
      <c r="AL128" s="1140"/>
      <c r="AM128" s="1140"/>
      <c r="AN128" s="1140"/>
      <c r="AO128" s="1141"/>
      <c r="AP128" s="1143"/>
      <c r="AQ128" s="1144"/>
      <c r="AR128" s="1144"/>
      <c r="AS128" s="1144"/>
      <c r="AT128" s="1145"/>
      <c r="AU128" s="281"/>
      <c r="AV128" s="281"/>
      <c r="AW128" s="281"/>
      <c r="AX128" s="980" t="s">
        <v>489</v>
      </c>
      <c r="AY128" s="981"/>
      <c r="AZ128" s="981"/>
      <c r="BA128" s="981"/>
      <c r="BB128" s="981"/>
      <c r="BC128" s="981"/>
      <c r="BD128" s="981"/>
      <c r="BE128" s="982"/>
      <c r="BF128" s="1146" t="s">
        <v>128</v>
      </c>
      <c r="BG128" s="1147"/>
      <c r="BH128" s="1147"/>
      <c r="BI128" s="1147"/>
      <c r="BJ128" s="1147"/>
      <c r="BK128" s="1147"/>
      <c r="BL128" s="1148"/>
      <c r="BM128" s="1146">
        <v>13.42</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490</v>
      </c>
      <c r="CQ128" s="1129"/>
      <c r="CR128" s="1129"/>
      <c r="CS128" s="1129"/>
      <c r="CT128" s="1129"/>
      <c r="CU128" s="1129"/>
      <c r="CV128" s="1129"/>
      <c r="CW128" s="1129"/>
      <c r="CX128" s="1129"/>
      <c r="CY128" s="1129"/>
      <c r="CZ128" s="1129"/>
      <c r="DA128" s="1129"/>
      <c r="DB128" s="1129"/>
      <c r="DC128" s="1129"/>
      <c r="DD128" s="1129"/>
      <c r="DE128" s="1129"/>
      <c r="DF128" s="1130"/>
      <c r="DG128" s="1131">
        <v>90000</v>
      </c>
      <c r="DH128" s="1132"/>
      <c r="DI128" s="1132"/>
      <c r="DJ128" s="1132"/>
      <c r="DK128" s="1132"/>
      <c r="DL128" s="1132">
        <v>90000</v>
      </c>
      <c r="DM128" s="1132"/>
      <c r="DN128" s="1132"/>
      <c r="DO128" s="1132"/>
      <c r="DP128" s="1132"/>
      <c r="DQ128" s="1132">
        <v>87300</v>
      </c>
      <c r="DR128" s="1132"/>
      <c r="DS128" s="1132"/>
      <c r="DT128" s="1132"/>
      <c r="DU128" s="1132"/>
      <c r="DV128" s="1133">
        <v>1.1000000000000001</v>
      </c>
      <c r="DW128" s="1133"/>
      <c r="DX128" s="1133"/>
      <c r="DY128" s="1133"/>
      <c r="DZ128" s="1134"/>
    </row>
    <row r="129" spans="1:131" s="245"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491</v>
      </c>
      <c r="X129" s="1166"/>
      <c r="Y129" s="1166"/>
      <c r="Z129" s="1167"/>
      <c r="AA129" s="1050">
        <v>9590628</v>
      </c>
      <c r="AB129" s="1051"/>
      <c r="AC129" s="1051"/>
      <c r="AD129" s="1051"/>
      <c r="AE129" s="1052"/>
      <c r="AF129" s="1053">
        <v>9382916</v>
      </c>
      <c r="AG129" s="1051"/>
      <c r="AH129" s="1051"/>
      <c r="AI129" s="1051"/>
      <c r="AJ129" s="1052"/>
      <c r="AK129" s="1053">
        <v>9510055</v>
      </c>
      <c r="AL129" s="1051"/>
      <c r="AM129" s="1051"/>
      <c r="AN129" s="1051"/>
      <c r="AO129" s="1052"/>
      <c r="AP129" s="1168"/>
      <c r="AQ129" s="1169"/>
      <c r="AR129" s="1169"/>
      <c r="AS129" s="1169"/>
      <c r="AT129" s="1170"/>
      <c r="AU129" s="283"/>
      <c r="AV129" s="283"/>
      <c r="AW129" s="283"/>
      <c r="AX129" s="1159" t="s">
        <v>492</v>
      </c>
      <c r="AY129" s="1042"/>
      <c r="AZ129" s="1042"/>
      <c r="BA129" s="1042"/>
      <c r="BB129" s="1042"/>
      <c r="BC129" s="1042"/>
      <c r="BD129" s="1042"/>
      <c r="BE129" s="1043"/>
      <c r="BF129" s="1160" t="s">
        <v>128</v>
      </c>
      <c r="BG129" s="1161"/>
      <c r="BH129" s="1161"/>
      <c r="BI129" s="1161"/>
      <c r="BJ129" s="1161"/>
      <c r="BK129" s="1161"/>
      <c r="BL129" s="1162"/>
      <c r="BM129" s="1160">
        <v>18.420000000000002</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2" t="s">
        <v>493</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494</v>
      </c>
      <c r="X130" s="1166"/>
      <c r="Y130" s="1166"/>
      <c r="Z130" s="1167"/>
      <c r="AA130" s="1050">
        <v>1489383</v>
      </c>
      <c r="AB130" s="1051"/>
      <c r="AC130" s="1051"/>
      <c r="AD130" s="1051"/>
      <c r="AE130" s="1052"/>
      <c r="AF130" s="1053">
        <v>1468045</v>
      </c>
      <c r="AG130" s="1051"/>
      <c r="AH130" s="1051"/>
      <c r="AI130" s="1051"/>
      <c r="AJ130" s="1052"/>
      <c r="AK130" s="1053">
        <v>1636206</v>
      </c>
      <c r="AL130" s="1051"/>
      <c r="AM130" s="1051"/>
      <c r="AN130" s="1051"/>
      <c r="AO130" s="1052"/>
      <c r="AP130" s="1168"/>
      <c r="AQ130" s="1169"/>
      <c r="AR130" s="1169"/>
      <c r="AS130" s="1169"/>
      <c r="AT130" s="1170"/>
      <c r="AU130" s="283"/>
      <c r="AV130" s="283"/>
      <c r="AW130" s="283"/>
      <c r="AX130" s="1159" t="s">
        <v>495</v>
      </c>
      <c r="AY130" s="1042"/>
      <c r="AZ130" s="1042"/>
      <c r="BA130" s="1042"/>
      <c r="BB130" s="1042"/>
      <c r="BC130" s="1042"/>
      <c r="BD130" s="1042"/>
      <c r="BE130" s="1043"/>
      <c r="BF130" s="1196">
        <v>13.3</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496</v>
      </c>
      <c r="X131" s="1204"/>
      <c r="Y131" s="1204"/>
      <c r="Z131" s="1205"/>
      <c r="AA131" s="1097">
        <v>8101245</v>
      </c>
      <c r="AB131" s="1076"/>
      <c r="AC131" s="1076"/>
      <c r="AD131" s="1076"/>
      <c r="AE131" s="1077"/>
      <c r="AF131" s="1075">
        <v>7914871</v>
      </c>
      <c r="AG131" s="1076"/>
      <c r="AH131" s="1076"/>
      <c r="AI131" s="1076"/>
      <c r="AJ131" s="1077"/>
      <c r="AK131" s="1075">
        <v>7873849</v>
      </c>
      <c r="AL131" s="1076"/>
      <c r="AM131" s="1076"/>
      <c r="AN131" s="1076"/>
      <c r="AO131" s="1077"/>
      <c r="AP131" s="1206"/>
      <c r="AQ131" s="1207"/>
      <c r="AR131" s="1207"/>
      <c r="AS131" s="1207"/>
      <c r="AT131" s="1208"/>
      <c r="AU131" s="283"/>
      <c r="AV131" s="283"/>
      <c r="AW131" s="283"/>
      <c r="AX131" s="1178" t="s">
        <v>497</v>
      </c>
      <c r="AY131" s="1129"/>
      <c r="AZ131" s="1129"/>
      <c r="BA131" s="1129"/>
      <c r="BB131" s="1129"/>
      <c r="BC131" s="1129"/>
      <c r="BD131" s="1129"/>
      <c r="BE131" s="1130"/>
      <c r="BF131" s="1179">
        <v>148.1</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5" t="s">
        <v>498</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499</v>
      </c>
      <c r="W132" s="1189"/>
      <c r="X132" s="1189"/>
      <c r="Y132" s="1189"/>
      <c r="Z132" s="1190"/>
      <c r="AA132" s="1191">
        <v>13.57225957</v>
      </c>
      <c r="AB132" s="1192"/>
      <c r="AC132" s="1192"/>
      <c r="AD132" s="1192"/>
      <c r="AE132" s="1193"/>
      <c r="AF132" s="1194">
        <v>12.41994974</v>
      </c>
      <c r="AG132" s="1192"/>
      <c r="AH132" s="1192"/>
      <c r="AI132" s="1192"/>
      <c r="AJ132" s="1193"/>
      <c r="AK132" s="1194">
        <v>14.0956729</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500</v>
      </c>
      <c r="W133" s="1172"/>
      <c r="X133" s="1172"/>
      <c r="Y133" s="1172"/>
      <c r="Z133" s="1173"/>
      <c r="AA133" s="1174">
        <v>13.3</v>
      </c>
      <c r="AB133" s="1175"/>
      <c r="AC133" s="1175"/>
      <c r="AD133" s="1175"/>
      <c r="AE133" s="1176"/>
      <c r="AF133" s="1174">
        <v>13.1</v>
      </c>
      <c r="AG133" s="1175"/>
      <c r="AH133" s="1175"/>
      <c r="AI133" s="1175"/>
      <c r="AJ133" s="1176"/>
      <c r="AK133" s="1174">
        <v>13.3</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rF1ZxeWy9RkyKGhF+eP773w1X2uxJbhNYCBzadyPeLrFU86UN97lf3lrmSjjL5NX0BUIG3znqxYrzb53mdcLEw==" saltValue="J1iVraS0fOiKVyKoD7Os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Normal="85" zoomScaleSheetLayoutView="100" workbookViewId="0">
      <selection activeCell="BB52" sqref="BB52"/>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501</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bs1FD5F23YIsAwSMWDueB7dyhJ5nbeDE6bXha7sJPMTiaSzumM0UBDTmYcpirhchXkB3FBG+R4ha8rwQns4+hw==" saltValue="AaUecV5GDqaWtTCF+UB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O13"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CU2sFQu6aby8lsocmlcNpLv9Q3yPxE2lX0NuqtZsi7KeL2QLhHdHHhYnHQKVEA89HaBX0ESV2D9SD2AD64Mg==" saltValue="UFaM5sJimKFp0VlmUKYP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AN45" sqref="AN45"/>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504</v>
      </c>
      <c r="AP7" s="302"/>
      <c r="AQ7" s="303" t="s">
        <v>505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506</v>
      </c>
      <c r="AQ8" s="309" t="s">
        <v>507</v>
      </c>
      <c r="AR8" s="310" t="s">
        <v>508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509</v>
      </c>
      <c r="AL9" s="1215"/>
      <c r="AM9" s="1215"/>
      <c r="AN9" s="1216"/>
      <c r="AO9" s="311">
        <v>2269898</v>
      </c>
      <c r="AP9" s="311">
        <v>122287</v>
      </c>
      <c r="AQ9" s="312">
        <v>90613</v>
      </c>
      <c r="AR9" s="313">
        <v>35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510</v>
      </c>
      <c r="AL10" s="1215"/>
      <c r="AM10" s="1215"/>
      <c r="AN10" s="1216"/>
      <c r="AO10" s="314">
        <v>467629</v>
      </c>
      <c r="AP10" s="314">
        <v>25193</v>
      </c>
      <c r="AQ10" s="315">
        <v>7525</v>
      </c>
      <c r="AR10" s="316">
        <v>234.8</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511</v>
      </c>
      <c r="AL11" s="1215"/>
      <c r="AM11" s="1215"/>
      <c r="AN11" s="1216"/>
      <c r="AO11" s="314">
        <v>439869</v>
      </c>
      <c r="AP11" s="314">
        <v>23697</v>
      </c>
      <c r="AQ11" s="315">
        <v>9582</v>
      </c>
      <c r="AR11" s="316">
        <v>147.30000000000001</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512</v>
      </c>
      <c r="AL12" s="1215"/>
      <c r="AM12" s="1215"/>
      <c r="AN12" s="1216"/>
      <c r="AO12" s="314">
        <v>104291</v>
      </c>
      <c r="AP12" s="314">
        <v>5619</v>
      </c>
      <c r="AQ12" s="315">
        <v>1356</v>
      </c>
      <c r="AR12" s="316">
        <v>314.39999999999998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513</v>
      </c>
      <c r="AL13" s="1215"/>
      <c r="AM13" s="1215"/>
      <c r="AN13" s="1216"/>
      <c r="AO13" s="314" t="s">
        <v>514</v>
      </c>
      <c r="AP13" s="314" t="s">
        <v>514</v>
      </c>
      <c r="AQ13" s="315">
        <v>2</v>
      </c>
      <c r="AR13" s="316" t="s">
        <v>514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515</v>
      </c>
      <c r="AL14" s="1215"/>
      <c r="AM14" s="1215"/>
      <c r="AN14" s="1216"/>
      <c r="AO14" s="314">
        <v>153411</v>
      </c>
      <c r="AP14" s="314">
        <v>8265</v>
      </c>
      <c r="AQ14" s="315">
        <v>4182</v>
      </c>
      <c r="AR14" s="316">
        <v>97.6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516</v>
      </c>
      <c r="AL15" s="1215"/>
      <c r="AM15" s="1215"/>
      <c r="AN15" s="1216"/>
      <c r="AO15" s="314">
        <v>69101</v>
      </c>
      <c r="AP15" s="314">
        <v>3723</v>
      </c>
      <c r="AQ15" s="315">
        <v>2331</v>
      </c>
      <c r="AR15" s="316">
        <v>59.7</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517</v>
      </c>
      <c r="AL16" s="1218"/>
      <c r="AM16" s="1218"/>
      <c r="AN16" s="1219"/>
      <c r="AO16" s="314">
        <v>-222830</v>
      </c>
      <c r="AP16" s="314">
        <v>-12005</v>
      </c>
      <c r="AQ16" s="315">
        <v>-8270</v>
      </c>
      <c r="AR16" s="316">
        <v>45.2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185</v>
      </c>
      <c r="AL17" s="1218"/>
      <c r="AM17" s="1218"/>
      <c r="AN17" s="1219"/>
      <c r="AO17" s="314">
        <v>3281369</v>
      </c>
      <c r="AP17" s="314">
        <v>176779</v>
      </c>
      <c r="AQ17" s="315">
        <v>107322</v>
      </c>
      <c r="AR17" s="316">
        <v>64.7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519</v>
      </c>
      <c r="AP20" s="322" t="s">
        <v>520</v>
      </c>
      <c r="AQ20" s="323" t="s">
        <v>521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522</v>
      </c>
      <c r="AL21" s="1210"/>
      <c r="AM21" s="1210"/>
      <c r="AN21" s="1211"/>
      <c r="AO21" s="326">
        <v>15.19</v>
      </c>
      <c r="AP21" s="327">
        <v>10.18</v>
      </c>
      <c r="AQ21" s="328">
        <v>5.01</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523</v>
      </c>
      <c r="AL22" s="1210"/>
      <c r="AM22" s="1210"/>
      <c r="AN22" s="1211"/>
      <c r="AO22" s="331">
        <v>97.9</v>
      </c>
      <c r="AP22" s="332">
        <v>97.7</v>
      </c>
      <c r="AQ22" s="333">
        <v>0.2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504</v>
      </c>
      <c r="AP30" s="302"/>
      <c r="AQ30" s="303" t="s">
        <v>505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506</v>
      </c>
      <c r="AQ31" s="309" t="s">
        <v>507</v>
      </c>
      <c r="AR31" s="310" t="s">
        <v>508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527</v>
      </c>
      <c r="AL32" s="1226"/>
      <c r="AM32" s="1226"/>
      <c r="AN32" s="1227"/>
      <c r="AO32" s="341">
        <v>2411703</v>
      </c>
      <c r="AP32" s="341">
        <v>129927</v>
      </c>
      <c r="AQ32" s="342">
        <v>67619</v>
      </c>
      <c r="AR32" s="343">
        <v>92.1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528</v>
      </c>
      <c r="AL33" s="1226"/>
      <c r="AM33" s="1226"/>
      <c r="AN33" s="1227"/>
      <c r="AO33" s="341" t="s">
        <v>514</v>
      </c>
      <c r="AP33" s="341" t="s">
        <v>514</v>
      </c>
      <c r="AQ33" s="342" t="s">
        <v>514</v>
      </c>
      <c r="AR33" s="343" t="s">
        <v>514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529</v>
      </c>
      <c r="AL34" s="1226"/>
      <c r="AM34" s="1226"/>
      <c r="AN34" s="1227"/>
      <c r="AO34" s="341" t="s">
        <v>514</v>
      </c>
      <c r="AP34" s="341" t="s">
        <v>514</v>
      </c>
      <c r="AQ34" s="342">
        <v>3</v>
      </c>
      <c r="AR34" s="343" t="s">
        <v>514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530</v>
      </c>
      <c r="AL35" s="1226"/>
      <c r="AM35" s="1226"/>
      <c r="AN35" s="1227"/>
      <c r="AO35" s="341">
        <v>564228</v>
      </c>
      <c r="AP35" s="341">
        <v>30397</v>
      </c>
      <c r="AQ35" s="342">
        <v>17835</v>
      </c>
      <c r="AR35" s="343">
        <v>70.400000000000006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531</v>
      </c>
      <c r="AL36" s="1226"/>
      <c r="AM36" s="1226"/>
      <c r="AN36" s="1227"/>
      <c r="AO36" s="341">
        <v>981</v>
      </c>
      <c r="AP36" s="341">
        <v>53</v>
      </c>
      <c r="AQ36" s="342">
        <v>2401</v>
      </c>
      <c r="AR36" s="343">
        <v>-97.8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532</v>
      </c>
      <c r="AL37" s="1226"/>
      <c r="AM37" s="1226"/>
      <c r="AN37" s="1227"/>
      <c r="AO37" s="341">
        <v>2692</v>
      </c>
      <c r="AP37" s="341">
        <v>145</v>
      </c>
      <c r="AQ37" s="342">
        <v>732</v>
      </c>
      <c r="AR37" s="343">
        <v>-80.2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533</v>
      </c>
      <c r="AL38" s="1229"/>
      <c r="AM38" s="1229"/>
      <c r="AN38" s="1230"/>
      <c r="AO38" s="344">
        <v>305</v>
      </c>
      <c r="AP38" s="344">
        <v>16</v>
      </c>
      <c r="AQ38" s="345">
        <v>5</v>
      </c>
      <c r="AR38" s="333">
        <v>220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534</v>
      </c>
      <c r="AL39" s="1229"/>
      <c r="AM39" s="1229"/>
      <c r="AN39" s="1230"/>
      <c r="AO39" s="341">
        <v>-233831</v>
      </c>
      <c r="AP39" s="341">
        <v>-12597</v>
      </c>
      <c r="AQ39" s="342">
        <v>-3806</v>
      </c>
      <c r="AR39" s="343">
        <v>231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535</v>
      </c>
      <c r="AL40" s="1226"/>
      <c r="AM40" s="1226"/>
      <c r="AN40" s="1227"/>
      <c r="AO40" s="341">
        <v>-1636206</v>
      </c>
      <c r="AP40" s="341">
        <v>-88148</v>
      </c>
      <c r="AQ40" s="342">
        <v>-59049</v>
      </c>
      <c r="AR40" s="343">
        <v>49.3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296</v>
      </c>
      <c r="AL41" s="1232"/>
      <c r="AM41" s="1232"/>
      <c r="AN41" s="1233"/>
      <c r="AO41" s="341">
        <v>1109872</v>
      </c>
      <c r="AP41" s="341">
        <v>59793</v>
      </c>
      <c r="AQ41" s="342">
        <v>25740</v>
      </c>
      <c r="AR41" s="343">
        <v>132.30000000000001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504</v>
      </c>
      <c r="AN49" s="1222" t="s">
        <v>539</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540</v>
      </c>
      <c r="AO50" s="358" t="s">
        <v>541</v>
      </c>
      <c r="AP50" s="359" t="s">
        <v>542</v>
      </c>
      <c r="AQ50" s="360" t="s">
        <v>543</v>
      </c>
      <c r="AR50" s="361" t="s">
        <v>544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545</v>
      </c>
      <c r="AL51" s="354"/>
      <c r="AM51" s="362">
        <v>3937788</v>
      </c>
      <c r="AN51" s="363">
        <v>194786</v>
      </c>
      <c r="AO51" s="364">
        <v>30.8</v>
      </c>
      <c r="AP51" s="365">
        <v>85459</v>
      </c>
      <c r="AQ51" s="366">
        <v>-19.8</v>
      </c>
      <c r="AR51" s="367">
        <v>50.6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546</v>
      </c>
      <c r="AM52" s="370">
        <v>1296388</v>
      </c>
      <c r="AN52" s="371">
        <v>64127</v>
      </c>
      <c r="AO52" s="372">
        <v>50.8</v>
      </c>
      <c r="AP52" s="373">
        <v>44378</v>
      </c>
      <c r="AQ52" s="374">
        <v>-2.6</v>
      </c>
      <c r="AR52" s="375">
        <v>53.4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547</v>
      </c>
      <c r="AL53" s="354"/>
      <c r="AM53" s="362">
        <v>4562231</v>
      </c>
      <c r="AN53" s="363">
        <v>231597</v>
      </c>
      <c r="AO53" s="364">
        <v>18.899999999999999</v>
      </c>
      <c r="AP53" s="365">
        <v>83280</v>
      </c>
      <c r="AQ53" s="366">
        <v>-2.5</v>
      </c>
      <c r="AR53" s="367">
        <v>21.4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546</v>
      </c>
      <c r="AM54" s="370">
        <v>1861118</v>
      </c>
      <c r="AN54" s="371">
        <v>94478</v>
      </c>
      <c r="AO54" s="372">
        <v>47.3</v>
      </c>
      <c r="AP54" s="373">
        <v>43123</v>
      </c>
      <c r="AQ54" s="374">
        <v>-2.8</v>
      </c>
      <c r="AR54" s="375">
        <v>50.1</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548</v>
      </c>
      <c r="AL55" s="354"/>
      <c r="AM55" s="362">
        <v>2399173</v>
      </c>
      <c r="AN55" s="363">
        <v>124001</v>
      </c>
      <c r="AO55" s="364">
        <v>-46.5</v>
      </c>
      <c r="AP55" s="365">
        <v>88968</v>
      </c>
      <c r="AQ55" s="366">
        <v>6.8</v>
      </c>
      <c r="AR55" s="367">
        <v>-53.3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546</v>
      </c>
      <c r="AM56" s="370">
        <v>1393872</v>
      </c>
      <c r="AN56" s="371">
        <v>72042</v>
      </c>
      <c r="AO56" s="372">
        <v>-23.7</v>
      </c>
      <c r="AP56" s="373">
        <v>45482</v>
      </c>
      <c r="AQ56" s="374">
        <v>5.5</v>
      </c>
      <c r="AR56" s="375">
        <v>-29.2</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549</v>
      </c>
      <c r="AL57" s="354"/>
      <c r="AM57" s="362">
        <v>2551581</v>
      </c>
      <c r="AN57" s="363">
        <v>134542</v>
      </c>
      <c r="AO57" s="364">
        <v>8.5</v>
      </c>
      <c r="AP57" s="365">
        <v>85173</v>
      </c>
      <c r="AQ57" s="366">
        <v>-4.3</v>
      </c>
      <c r="AR57" s="367">
        <v>12.8</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546</v>
      </c>
      <c r="AM58" s="370">
        <v>1617081</v>
      </c>
      <c r="AN58" s="371">
        <v>85267</v>
      </c>
      <c r="AO58" s="372">
        <v>18.399999999999999</v>
      </c>
      <c r="AP58" s="373">
        <v>43913</v>
      </c>
      <c r="AQ58" s="374">
        <v>-3.4</v>
      </c>
      <c r="AR58" s="375">
        <v>21.8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550</v>
      </c>
      <c r="AL59" s="354"/>
      <c r="AM59" s="362">
        <v>3298257</v>
      </c>
      <c r="AN59" s="363">
        <v>177689</v>
      </c>
      <c r="AO59" s="364">
        <v>32.1</v>
      </c>
      <c r="AP59" s="365">
        <v>94081</v>
      </c>
      <c r="AQ59" s="366">
        <v>10.5</v>
      </c>
      <c r="AR59" s="367">
        <v>21.6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546</v>
      </c>
      <c r="AM60" s="370">
        <v>2441663</v>
      </c>
      <c r="AN60" s="371">
        <v>131541</v>
      </c>
      <c r="AO60" s="372">
        <v>54.3</v>
      </c>
      <c r="AP60" s="373">
        <v>48949</v>
      </c>
      <c r="AQ60" s="374">
        <v>11.5</v>
      </c>
      <c r="AR60" s="375">
        <v>42.8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551</v>
      </c>
      <c r="AL61" s="376"/>
      <c r="AM61" s="377">
        <v>3349806</v>
      </c>
      <c r="AN61" s="378">
        <v>172523</v>
      </c>
      <c r="AO61" s="379">
        <v>8.8000000000000007</v>
      </c>
      <c r="AP61" s="380">
        <v>87392</v>
      </c>
      <c r="AQ61" s="381">
        <v>-1.9</v>
      </c>
      <c r="AR61" s="367">
        <v>10.7</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546</v>
      </c>
      <c r="AM62" s="370">
        <v>1722024</v>
      </c>
      <c r="AN62" s="371">
        <v>89491</v>
      </c>
      <c r="AO62" s="372">
        <v>29.4</v>
      </c>
      <c r="AP62" s="373">
        <v>45169</v>
      </c>
      <c r="AQ62" s="374">
        <v>1.6</v>
      </c>
      <c r="AR62" s="375">
        <v>27.8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LHl2u0IPX3BQx46931wRe1dxSttsLLue+SKCJDOPMSfwXTnMiBu4tpByZgKtIpszN472i8M1ZEaPaSVIUmskWw==" saltValue="QtlzrFzrH913h21eaeK6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5" zoomScaleNormal="85" zoomScaleSheetLayoutView="55" workbookViewId="0">
      <selection activeCell="S116" sqref="S116"/>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553</v>
      </c>
    </row>
    <row r="120" spans="125:125" ht="13.5" hidden="1" customHeight="1" x14ac:dyDescent="0.15"/>
    <row r="121" spans="125:125" ht="13.5" hidden="1" customHeight="1" x14ac:dyDescent="0.15">
      <c r="DU121" s="289"/>
    </row>
  </sheetData>
  <sheetProtection algorithmName="SHA-512" hashValue="xIaIDDzSDczMl3n7RYO4ABHtFkFphE9B++cJ8bjNe3gWOAw42uec2JC1JIBG41Dqah+oGzxA28Hj1HgGGD1FUg==" saltValue="K6IE29jgvsDxPp2B5RwV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V85" zoomScaleNormal="100" zoomScaleSheetLayoutView="55" workbookViewId="0">
      <selection activeCell="AH103" sqref="AH103"/>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sheetData>
  <sheetProtection algorithmName="SHA-512" hashValue="0iWytm0USXxIAlMrVmn4CuYILPbUbqwutj6cpDTy9Obr16HApnDHycqMF9GjcjMZlIAfkb4EkFdsr5snkVQWyg==" saltValue="RwANrfHv7qgPXBV7ql7j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4" t="s">
        <v>3</v>
      </c>
      <c r="D47" s="1234"/>
      <c r="E47" s="1235"/>
      <c r="F47" s="11">
        <v>16.2</v>
      </c>
      <c r="G47" s="12">
        <v>16.329999999999998</v>
      </c>
      <c r="H47" s="12">
        <v>15.03</v>
      </c>
      <c r="I47" s="12">
        <v>12.28</v>
      </c>
      <c r="J47" s="13">
        <v>10.75</v>
      </c>
    </row>
    <row r="48" spans="2:10" ht="57.75" customHeight="1" x14ac:dyDescent="0.15">
      <c r="B48" s="14"/>
      <c r="C48" s="1236" t="s">
        <v>4</v>
      </c>
      <c r="D48" s="1236"/>
      <c r="E48" s="1237"/>
      <c r="F48" s="15">
        <v>3.36</v>
      </c>
      <c r="G48" s="16">
        <v>3.64</v>
      </c>
      <c r="H48" s="16">
        <v>0.15</v>
      </c>
      <c r="I48" s="16">
        <v>0.12</v>
      </c>
      <c r="J48" s="17">
        <v>0.09</v>
      </c>
    </row>
    <row r="49" spans="2:10" ht="57.75" customHeight="1" thickBot="1" x14ac:dyDescent="0.2">
      <c r="B49" s="18"/>
      <c r="C49" s="1238" t="s">
        <v>5</v>
      </c>
      <c r="D49" s="1238"/>
      <c r="E49" s="1239"/>
      <c r="F49" s="19">
        <v>0.63</v>
      </c>
      <c r="G49" s="20" t="s">
        <v>560</v>
      </c>
      <c r="H49" s="20" t="s">
        <v>561</v>
      </c>
      <c r="I49" s="20" t="s">
        <v>562</v>
      </c>
      <c r="J49" s="21" t="s">
        <v>563</v>
      </c>
    </row>
    <row r="50" spans="2:10" ht="13.5" customHeight="1" x14ac:dyDescent="0.15"/>
  </sheetData>
  <sheetProtection algorithmName="SHA-512" hashValue="iVLELqpyrT6X/UtwhOv1Rf+VOvwZvMFVallOdkg+XYNc3uuFbaWeYS/jT52QuDhr3amPKbUbxSojYsDYlf7THw==" saltValue="HHrGreU0oZeWGJaEB1o6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6" t="s">
        <v>564</v>
      </c>
      <c r="D34" s="1246"/>
      <c r="E34" s="1247"/>
      <c r="F34" s="32">
        <v>1.1200000000000001</v>
      </c>
      <c r="G34" s="33">
        <v>1.19</v>
      </c>
      <c r="H34" s="33">
        <v>1.84</v>
      </c>
      <c r="I34" s="33">
        <v>3.93</v>
      </c>
      <c r="J34" s="34">
        <v>4.37</v>
      </c>
      <c r="K34" s="22"/>
      <c r="L34" s="22"/>
      <c r="M34" s="22"/>
      <c r="N34" s="22"/>
      <c r="O34" s="22"/>
      <c r="P34" s="22"/>
    </row>
    <row r="35" spans="1:16" ht="39" customHeight="1" x14ac:dyDescent="0.15">
      <c r="A35" s="22"/>
      <c r="B35" s="35"/>
      <c r="C35" s="1240" t="s">
        <v>565</v>
      </c>
      <c r="D35" s="1241"/>
      <c r="E35" s="1242"/>
      <c r="F35" s="36">
        <v>3.74</v>
      </c>
      <c r="G35" s="37">
        <v>3.72</v>
      </c>
      <c r="H35" s="37">
        <v>3.42</v>
      </c>
      <c r="I35" s="37">
        <v>3.18</v>
      </c>
      <c r="J35" s="38">
        <v>2.5499999999999998</v>
      </c>
      <c r="K35" s="22"/>
      <c r="L35" s="22"/>
      <c r="M35" s="22"/>
      <c r="N35" s="22"/>
      <c r="O35" s="22"/>
      <c r="P35" s="22"/>
    </row>
    <row r="36" spans="1:16" ht="39" customHeight="1" x14ac:dyDescent="0.15">
      <c r="A36" s="22"/>
      <c r="B36" s="35"/>
      <c r="C36" s="1240" t="s">
        <v>566</v>
      </c>
      <c r="D36" s="1241"/>
      <c r="E36" s="1242"/>
      <c r="F36" s="36">
        <v>0.16</v>
      </c>
      <c r="G36" s="37">
        <v>1.1399999999999999</v>
      </c>
      <c r="H36" s="37">
        <v>0.56000000000000005</v>
      </c>
      <c r="I36" s="37">
        <v>0.96</v>
      </c>
      <c r="J36" s="38">
        <v>0.47</v>
      </c>
      <c r="K36" s="22"/>
      <c r="L36" s="22"/>
      <c r="M36" s="22"/>
      <c r="N36" s="22"/>
      <c r="O36" s="22"/>
      <c r="P36" s="22"/>
    </row>
    <row r="37" spans="1:16" ht="39" customHeight="1" x14ac:dyDescent="0.15">
      <c r="A37" s="22"/>
      <c r="B37" s="35"/>
      <c r="C37" s="1240" t="s">
        <v>567</v>
      </c>
      <c r="D37" s="1241"/>
      <c r="E37" s="1242"/>
      <c r="F37" s="36">
        <v>0.59</v>
      </c>
      <c r="G37" s="37">
        <v>0.83</v>
      </c>
      <c r="H37" s="37">
        <v>0.7</v>
      </c>
      <c r="I37" s="37">
        <v>0.66</v>
      </c>
      <c r="J37" s="38">
        <v>0.46</v>
      </c>
      <c r="K37" s="22"/>
      <c r="L37" s="22"/>
      <c r="M37" s="22"/>
      <c r="N37" s="22"/>
      <c r="O37" s="22"/>
      <c r="P37" s="22"/>
    </row>
    <row r="38" spans="1:16" ht="39" customHeight="1" x14ac:dyDescent="0.15">
      <c r="A38" s="22"/>
      <c r="B38" s="35"/>
      <c r="C38" s="1240" t="s">
        <v>568</v>
      </c>
      <c r="D38" s="1241"/>
      <c r="E38" s="1242"/>
      <c r="F38" s="36">
        <v>3.35</v>
      </c>
      <c r="G38" s="37">
        <v>3.63</v>
      </c>
      <c r="H38" s="37">
        <v>0.14000000000000001</v>
      </c>
      <c r="I38" s="37">
        <v>0.11</v>
      </c>
      <c r="J38" s="38">
        <v>0.08</v>
      </c>
      <c r="K38" s="22"/>
      <c r="L38" s="22"/>
      <c r="M38" s="22"/>
      <c r="N38" s="22"/>
      <c r="O38" s="22"/>
      <c r="P38" s="22"/>
    </row>
    <row r="39" spans="1:16" ht="39" customHeight="1" x14ac:dyDescent="0.15">
      <c r="A39" s="22"/>
      <c r="B39" s="35"/>
      <c r="C39" s="1240" t="s">
        <v>569</v>
      </c>
      <c r="D39" s="1241"/>
      <c r="E39" s="1242"/>
      <c r="F39" s="36">
        <v>0</v>
      </c>
      <c r="G39" s="37">
        <v>0</v>
      </c>
      <c r="H39" s="37">
        <v>0</v>
      </c>
      <c r="I39" s="37">
        <v>0</v>
      </c>
      <c r="J39" s="38">
        <v>0</v>
      </c>
      <c r="K39" s="22"/>
      <c r="L39" s="22"/>
      <c r="M39" s="22"/>
      <c r="N39" s="22"/>
      <c r="O39" s="22"/>
      <c r="P39" s="22"/>
    </row>
    <row r="40" spans="1:16" ht="39" customHeight="1" x14ac:dyDescent="0.15">
      <c r="A40" s="22"/>
      <c r="B40" s="35"/>
      <c r="C40" s="1240" t="s">
        <v>570</v>
      </c>
      <c r="D40" s="1241"/>
      <c r="E40" s="1242"/>
      <c r="F40" s="36">
        <v>0</v>
      </c>
      <c r="G40" s="37">
        <v>0</v>
      </c>
      <c r="H40" s="37">
        <v>0</v>
      </c>
      <c r="I40" s="37">
        <v>0</v>
      </c>
      <c r="J40" s="38">
        <v>0</v>
      </c>
      <c r="K40" s="22"/>
      <c r="L40" s="22"/>
      <c r="M40" s="22"/>
      <c r="N40" s="22"/>
      <c r="O40" s="22"/>
      <c r="P40" s="22"/>
    </row>
    <row r="41" spans="1:16" ht="39" customHeight="1" x14ac:dyDescent="0.15">
      <c r="A41" s="22"/>
      <c r="B41" s="35"/>
      <c r="C41" s="1240" t="s">
        <v>571</v>
      </c>
      <c r="D41" s="1241"/>
      <c r="E41" s="1242"/>
      <c r="F41" s="36">
        <v>0</v>
      </c>
      <c r="G41" s="37">
        <v>0</v>
      </c>
      <c r="H41" s="37">
        <v>0</v>
      </c>
      <c r="I41" s="37">
        <v>0</v>
      </c>
      <c r="J41" s="38">
        <v>0</v>
      </c>
      <c r="K41" s="22"/>
      <c r="L41" s="22"/>
      <c r="M41" s="22"/>
      <c r="N41" s="22"/>
      <c r="O41" s="22"/>
      <c r="P41" s="22"/>
    </row>
    <row r="42" spans="1:16" ht="39" customHeight="1" x14ac:dyDescent="0.15">
      <c r="A42" s="22"/>
      <c r="B42" s="39"/>
      <c r="C42" s="1240" t="s">
        <v>572</v>
      </c>
      <c r="D42" s="1241"/>
      <c r="E42" s="1242"/>
      <c r="F42" s="36" t="s">
        <v>514</v>
      </c>
      <c r="G42" s="37" t="s">
        <v>514</v>
      </c>
      <c r="H42" s="37" t="s">
        <v>514</v>
      </c>
      <c r="I42" s="37" t="s">
        <v>514</v>
      </c>
      <c r="J42" s="38" t="s">
        <v>514</v>
      </c>
      <c r="K42" s="22"/>
      <c r="L42" s="22"/>
      <c r="M42" s="22"/>
      <c r="N42" s="22"/>
      <c r="O42" s="22"/>
      <c r="P42" s="22"/>
    </row>
    <row r="43" spans="1:16" ht="39" customHeight="1" thickBot="1" x14ac:dyDescent="0.2">
      <c r="A43" s="22"/>
      <c r="B43" s="40"/>
      <c r="C43" s="1243" t="s">
        <v>573</v>
      </c>
      <c r="D43" s="1244"/>
      <c r="E43" s="1245"/>
      <c r="F43" s="41">
        <v>0</v>
      </c>
      <c r="G43" s="42">
        <v>0</v>
      </c>
      <c r="H43" s="42">
        <v>0</v>
      </c>
      <c r="I43" s="42">
        <v>0</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GE4bKwu7TGOSpoJS/lU15sLXOHW0cPVzeyKlFetpuTJYy9a6ldgsW4f7e/cIGrYXvLPWGr9BexNt2zLr/4ogg==" saltValue="jsIPsKEVdyRW9ANB/xVS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M58" sqref="M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8" t="s">
        <v>10</v>
      </c>
      <c r="C45" s="1249"/>
      <c r="D45" s="58"/>
      <c r="E45" s="1254" t="s">
        <v>11</v>
      </c>
      <c r="F45" s="1254"/>
      <c r="G45" s="1254"/>
      <c r="H45" s="1254"/>
      <c r="I45" s="1254"/>
      <c r="J45" s="1255"/>
      <c r="K45" s="59">
        <v>2207</v>
      </c>
      <c r="L45" s="60">
        <v>2233</v>
      </c>
      <c r="M45" s="60">
        <v>2198</v>
      </c>
      <c r="N45" s="60">
        <v>2159</v>
      </c>
      <c r="O45" s="61">
        <v>2412</v>
      </c>
      <c r="P45" s="48"/>
      <c r="Q45" s="48"/>
      <c r="R45" s="48"/>
      <c r="S45" s="48"/>
      <c r="T45" s="48"/>
      <c r="U45" s="48"/>
    </row>
    <row r="46" spans="1:21" ht="30.75" customHeight="1" x14ac:dyDescent="0.15">
      <c r="A46" s="48"/>
      <c r="B46" s="1250"/>
      <c r="C46" s="1251"/>
      <c r="D46" s="62"/>
      <c r="E46" s="1256" t="s">
        <v>12</v>
      </c>
      <c r="F46" s="1256"/>
      <c r="G46" s="1256"/>
      <c r="H46" s="1256"/>
      <c r="I46" s="1256"/>
      <c r="J46" s="1257"/>
      <c r="K46" s="63" t="s">
        <v>514</v>
      </c>
      <c r="L46" s="64" t="s">
        <v>514</v>
      </c>
      <c r="M46" s="64" t="s">
        <v>514</v>
      </c>
      <c r="N46" s="64" t="s">
        <v>514</v>
      </c>
      <c r="O46" s="65" t="s">
        <v>514</v>
      </c>
      <c r="P46" s="48"/>
      <c r="Q46" s="48"/>
      <c r="R46" s="48"/>
      <c r="S46" s="48"/>
      <c r="T46" s="48"/>
      <c r="U46" s="48"/>
    </row>
    <row r="47" spans="1:21" ht="30.75" customHeight="1" x14ac:dyDescent="0.15">
      <c r="A47" s="48"/>
      <c r="B47" s="1250"/>
      <c r="C47" s="1251"/>
      <c r="D47" s="62"/>
      <c r="E47" s="1256" t="s">
        <v>13</v>
      </c>
      <c r="F47" s="1256"/>
      <c r="G47" s="1256"/>
      <c r="H47" s="1256"/>
      <c r="I47" s="1256"/>
      <c r="J47" s="1257"/>
      <c r="K47" s="63" t="s">
        <v>514</v>
      </c>
      <c r="L47" s="64" t="s">
        <v>514</v>
      </c>
      <c r="M47" s="64" t="s">
        <v>514</v>
      </c>
      <c r="N47" s="64" t="s">
        <v>514</v>
      </c>
      <c r="O47" s="65" t="s">
        <v>514</v>
      </c>
      <c r="P47" s="48"/>
      <c r="Q47" s="48"/>
      <c r="R47" s="48"/>
      <c r="S47" s="48"/>
      <c r="T47" s="48"/>
      <c r="U47" s="48"/>
    </row>
    <row r="48" spans="1:21" ht="30.75" customHeight="1" x14ac:dyDescent="0.15">
      <c r="A48" s="48"/>
      <c r="B48" s="1250"/>
      <c r="C48" s="1251"/>
      <c r="D48" s="62"/>
      <c r="E48" s="1256" t="s">
        <v>14</v>
      </c>
      <c r="F48" s="1256"/>
      <c r="G48" s="1256"/>
      <c r="H48" s="1256"/>
      <c r="I48" s="1256"/>
      <c r="J48" s="1257"/>
      <c r="K48" s="63">
        <v>658</v>
      </c>
      <c r="L48" s="64">
        <v>658</v>
      </c>
      <c r="M48" s="64">
        <v>627</v>
      </c>
      <c r="N48" s="64">
        <v>530</v>
      </c>
      <c r="O48" s="65">
        <v>564</v>
      </c>
      <c r="P48" s="48"/>
      <c r="Q48" s="48"/>
      <c r="R48" s="48"/>
      <c r="S48" s="48"/>
      <c r="T48" s="48"/>
      <c r="U48" s="48"/>
    </row>
    <row r="49" spans="1:21" ht="30.75" customHeight="1" x14ac:dyDescent="0.15">
      <c r="A49" s="48"/>
      <c r="B49" s="1250"/>
      <c r="C49" s="1251"/>
      <c r="D49" s="62"/>
      <c r="E49" s="1256" t="s">
        <v>15</v>
      </c>
      <c r="F49" s="1256"/>
      <c r="G49" s="1256"/>
      <c r="H49" s="1256"/>
      <c r="I49" s="1256"/>
      <c r="J49" s="1257"/>
      <c r="K49" s="63">
        <v>1</v>
      </c>
      <c r="L49" s="64">
        <v>1</v>
      </c>
      <c r="M49" s="64">
        <v>1</v>
      </c>
      <c r="N49" s="64">
        <v>1</v>
      </c>
      <c r="O49" s="65">
        <v>1</v>
      </c>
      <c r="P49" s="48"/>
      <c r="Q49" s="48"/>
      <c r="R49" s="48"/>
      <c r="S49" s="48"/>
      <c r="T49" s="48"/>
      <c r="U49" s="48"/>
    </row>
    <row r="50" spans="1:21" ht="30.75" customHeight="1" x14ac:dyDescent="0.15">
      <c r="A50" s="48"/>
      <c r="B50" s="1250"/>
      <c r="C50" s="1251"/>
      <c r="D50" s="62"/>
      <c r="E50" s="1256" t="s">
        <v>16</v>
      </c>
      <c r="F50" s="1256"/>
      <c r="G50" s="1256"/>
      <c r="H50" s="1256"/>
      <c r="I50" s="1256"/>
      <c r="J50" s="1257"/>
      <c r="K50" s="63">
        <v>9</v>
      </c>
      <c r="L50" s="64">
        <v>9</v>
      </c>
      <c r="M50" s="64">
        <v>8</v>
      </c>
      <c r="N50" s="64">
        <v>8</v>
      </c>
      <c r="O50" s="65">
        <v>3</v>
      </c>
      <c r="P50" s="48"/>
      <c r="Q50" s="48"/>
      <c r="R50" s="48"/>
      <c r="S50" s="48"/>
      <c r="T50" s="48"/>
      <c r="U50" s="48"/>
    </row>
    <row r="51" spans="1:21" ht="30.75" customHeight="1" x14ac:dyDescent="0.15">
      <c r="A51" s="48"/>
      <c r="B51" s="1252"/>
      <c r="C51" s="1253"/>
      <c r="D51" s="66"/>
      <c r="E51" s="1256" t="s">
        <v>17</v>
      </c>
      <c r="F51" s="1256"/>
      <c r="G51" s="1256"/>
      <c r="H51" s="1256"/>
      <c r="I51" s="1256"/>
      <c r="J51" s="1257"/>
      <c r="K51" s="63">
        <v>0</v>
      </c>
      <c r="L51" s="64">
        <v>0</v>
      </c>
      <c r="M51" s="64">
        <v>0</v>
      </c>
      <c r="N51" s="64">
        <v>0</v>
      </c>
      <c r="O51" s="65">
        <v>0</v>
      </c>
      <c r="P51" s="48"/>
      <c r="Q51" s="48"/>
      <c r="R51" s="48"/>
      <c r="S51" s="48"/>
      <c r="T51" s="48"/>
      <c r="U51" s="48"/>
    </row>
    <row r="52" spans="1:21" ht="30.75" customHeight="1" x14ac:dyDescent="0.15">
      <c r="A52" s="48"/>
      <c r="B52" s="1258" t="s">
        <v>18</v>
      </c>
      <c r="C52" s="1259"/>
      <c r="D52" s="66"/>
      <c r="E52" s="1256" t="s">
        <v>19</v>
      </c>
      <c r="F52" s="1256"/>
      <c r="G52" s="1256"/>
      <c r="H52" s="1256"/>
      <c r="I52" s="1256"/>
      <c r="J52" s="1257"/>
      <c r="K52" s="63">
        <v>1753</v>
      </c>
      <c r="L52" s="64">
        <v>1803</v>
      </c>
      <c r="M52" s="64">
        <v>1735</v>
      </c>
      <c r="N52" s="64">
        <v>1715</v>
      </c>
      <c r="O52" s="65">
        <v>1870</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1122</v>
      </c>
      <c r="L53" s="69">
        <v>1098</v>
      </c>
      <c r="M53" s="69">
        <v>1099</v>
      </c>
      <c r="N53" s="69">
        <v>983</v>
      </c>
      <c r="O53" s="70">
        <v>1110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4" t="s">
        <v>24</v>
      </c>
      <c r="C57" s="1265"/>
      <c r="D57" s="1268" t="s">
        <v>25</v>
      </c>
      <c r="E57" s="1269"/>
      <c r="F57" s="1269"/>
      <c r="G57" s="1269"/>
      <c r="H57" s="1269"/>
      <c r="I57" s="1269"/>
      <c r="J57" s="1270"/>
      <c r="K57" s="83">
        <v>1</v>
      </c>
      <c r="L57" s="84">
        <v>22</v>
      </c>
      <c r="M57" s="84">
        <v>22</v>
      </c>
      <c r="N57" s="84">
        <v>22</v>
      </c>
      <c r="O57" s="85">
        <v>22</v>
      </c>
    </row>
    <row r="58" spans="1:21" ht="31.5" customHeight="1" thickBot="1" x14ac:dyDescent="0.2">
      <c r="B58" s="1266"/>
      <c r="C58" s="1267"/>
      <c r="D58" s="1271" t="s">
        <v>26</v>
      </c>
      <c r="E58" s="1272"/>
      <c r="F58" s="1272"/>
      <c r="G58" s="1272"/>
      <c r="H58" s="1272"/>
      <c r="I58" s="1272"/>
      <c r="J58" s="1273"/>
      <c r="K58" s="86" t="s">
        <v>587</v>
      </c>
      <c r="L58" s="87">
        <v>21</v>
      </c>
      <c r="M58" s="87" t="s">
        <v>588</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AUUu8yYigAjvnabBla1CxIvatKy0d9GuBEhPXRKFiOJbWqUWBbgWANK9Dbp3xMwJjSI6k8xBVsvJFen13/VrQ==" saltValue="H5hRhk3dxnC/2oO+I+7x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85" zoomScaleNormal="85" zoomScaleSheetLayoutView="100" workbookViewId="0">
      <selection activeCell="L39" sqref="L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4" t="s">
        <v>29</v>
      </c>
      <c r="C41" s="1275"/>
      <c r="D41" s="102"/>
      <c r="E41" s="1280" t="s">
        <v>30</v>
      </c>
      <c r="F41" s="1280"/>
      <c r="G41" s="1280"/>
      <c r="H41" s="1281"/>
      <c r="I41" s="103">
        <v>24351</v>
      </c>
      <c r="J41" s="104">
        <v>26389</v>
      </c>
      <c r="K41" s="104">
        <v>26692</v>
      </c>
      <c r="L41" s="104">
        <v>27679</v>
      </c>
      <c r="M41" s="105">
        <v>28653</v>
      </c>
    </row>
    <row r="42" spans="2:13" ht="27.75" customHeight="1" x14ac:dyDescent="0.15">
      <c r="B42" s="1276"/>
      <c r="C42" s="1277"/>
      <c r="D42" s="106"/>
      <c r="E42" s="1282" t="s">
        <v>31</v>
      </c>
      <c r="F42" s="1282"/>
      <c r="G42" s="1282"/>
      <c r="H42" s="1283"/>
      <c r="I42" s="107" t="s">
        <v>514</v>
      </c>
      <c r="J42" s="108" t="s">
        <v>514</v>
      </c>
      <c r="K42" s="108" t="s">
        <v>514</v>
      </c>
      <c r="L42" s="108">
        <v>231</v>
      </c>
      <c r="M42" s="109" t="s">
        <v>514</v>
      </c>
    </row>
    <row r="43" spans="2:13" ht="27.75" customHeight="1" x14ac:dyDescent="0.15">
      <c r="B43" s="1276"/>
      <c r="C43" s="1277"/>
      <c r="D43" s="106"/>
      <c r="E43" s="1282" t="s">
        <v>32</v>
      </c>
      <c r="F43" s="1282"/>
      <c r="G43" s="1282"/>
      <c r="H43" s="1283"/>
      <c r="I43" s="107">
        <v>6821</v>
      </c>
      <c r="J43" s="108">
        <v>6587</v>
      </c>
      <c r="K43" s="108">
        <v>6227</v>
      </c>
      <c r="L43" s="108">
        <v>6296</v>
      </c>
      <c r="M43" s="109">
        <v>6300</v>
      </c>
    </row>
    <row r="44" spans="2:13" ht="27.75" customHeight="1" x14ac:dyDescent="0.15">
      <c r="B44" s="1276"/>
      <c r="C44" s="1277"/>
      <c r="D44" s="106"/>
      <c r="E44" s="1282" t="s">
        <v>33</v>
      </c>
      <c r="F44" s="1282"/>
      <c r="G44" s="1282"/>
      <c r="H44" s="1283"/>
      <c r="I44" s="107">
        <v>7</v>
      </c>
      <c r="J44" s="108">
        <v>6</v>
      </c>
      <c r="K44" s="108">
        <v>5</v>
      </c>
      <c r="L44" s="108">
        <v>4</v>
      </c>
      <c r="M44" s="109">
        <v>3</v>
      </c>
    </row>
    <row r="45" spans="2:13" ht="27.75" customHeight="1" x14ac:dyDescent="0.15">
      <c r="B45" s="1276"/>
      <c r="C45" s="1277"/>
      <c r="D45" s="106"/>
      <c r="E45" s="1282" t="s">
        <v>34</v>
      </c>
      <c r="F45" s="1282"/>
      <c r="G45" s="1282"/>
      <c r="H45" s="1283"/>
      <c r="I45" s="107">
        <v>2659</v>
      </c>
      <c r="J45" s="108">
        <v>2584</v>
      </c>
      <c r="K45" s="108">
        <v>2458</v>
      </c>
      <c r="L45" s="108">
        <v>2348</v>
      </c>
      <c r="M45" s="109">
        <v>2240</v>
      </c>
    </row>
    <row r="46" spans="2:13" ht="27.75" customHeight="1" x14ac:dyDescent="0.15">
      <c r="B46" s="1276"/>
      <c r="C46" s="1277"/>
      <c r="D46" s="110"/>
      <c r="E46" s="1282" t="s">
        <v>35</v>
      </c>
      <c r="F46" s="1282"/>
      <c r="G46" s="1282"/>
      <c r="H46" s="1283"/>
      <c r="I46" s="107">
        <v>90</v>
      </c>
      <c r="J46" s="108">
        <v>90</v>
      </c>
      <c r="K46" s="108">
        <v>90</v>
      </c>
      <c r="L46" s="108">
        <v>90</v>
      </c>
      <c r="M46" s="109">
        <v>87</v>
      </c>
    </row>
    <row r="47" spans="2:13" ht="27.75" customHeight="1" x14ac:dyDescent="0.15">
      <c r="B47" s="1276"/>
      <c r="C47" s="1277"/>
      <c r="D47" s="111"/>
      <c r="E47" s="1284" t="s">
        <v>36</v>
      </c>
      <c r="F47" s="1285"/>
      <c r="G47" s="1285"/>
      <c r="H47" s="1286"/>
      <c r="I47" s="107" t="s">
        <v>514</v>
      </c>
      <c r="J47" s="108" t="s">
        <v>514</v>
      </c>
      <c r="K47" s="108" t="s">
        <v>514</v>
      </c>
      <c r="L47" s="108" t="s">
        <v>514</v>
      </c>
      <c r="M47" s="109" t="s">
        <v>514</v>
      </c>
    </row>
    <row r="48" spans="2:13" ht="27.75" customHeight="1" x14ac:dyDescent="0.15">
      <c r="B48" s="1276"/>
      <c r="C48" s="1277"/>
      <c r="D48" s="106"/>
      <c r="E48" s="1282" t="s">
        <v>37</v>
      </c>
      <c r="F48" s="1282"/>
      <c r="G48" s="1282"/>
      <c r="H48" s="1283"/>
      <c r="I48" s="107" t="s">
        <v>514</v>
      </c>
      <c r="J48" s="108" t="s">
        <v>514</v>
      </c>
      <c r="K48" s="108" t="s">
        <v>514</v>
      </c>
      <c r="L48" s="108" t="s">
        <v>514</v>
      </c>
      <c r="M48" s="109" t="s">
        <v>514</v>
      </c>
    </row>
    <row r="49" spans="2:13" ht="27.75" customHeight="1" x14ac:dyDescent="0.15">
      <c r="B49" s="1278"/>
      <c r="C49" s="1279"/>
      <c r="D49" s="106"/>
      <c r="E49" s="1282" t="s">
        <v>38</v>
      </c>
      <c r="F49" s="1282"/>
      <c r="G49" s="1282"/>
      <c r="H49" s="1283"/>
      <c r="I49" s="107" t="s">
        <v>514</v>
      </c>
      <c r="J49" s="108" t="s">
        <v>514</v>
      </c>
      <c r="K49" s="108" t="s">
        <v>514</v>
      </c>
      <c r="L49" s="108" t="s">
        <v>514</v>
      </c>
      <c r="M49" s="109" t="s">
        <v>514</v>
      </c>
    </row>
    <row r="50" spans="2:13" ht="27.75" customHeight="1" x14ac:dyDescent="0.15">
      <c r="B50" s="1287" t="s">
        <v>39</v>
      </c>
      <c r="C50" s="1288"/>
      <c r="D50" s="112"/>
      <c r="E50" s="1282" t="s">
        <v>40</v>
      </c>
      <c r="F50" s="1282"/>
      <c r="G50" s="1282"/>
      <c r="H50" s="1283"/>
      <c r="I50" s="107">
        <v>2623</v>
      </c>
      <c r="J50" s="108">
        <v>2601</v>
      </c>
      <c r="K50" s="108">
        <v>2606</v>
      </c>
      <c r="L50" s="108">
        <v>2361</v>
      </c>
      <c r="M50" s="109">
        <v>2194</v>
      </c>
    </row>
    <row r="51" spans="2:13" ht="27.75" customHeight="1" x14ac:dyDescent="0.15">
      <c r="B51" s="1276"/>
      <c r="C51" s="1277"/>
      <c r="D51" s="106"/>
      <c r="E51" s="1282" t="s">
        <v>41</v>
      </c>
      <c r="F51" s="1282"/>
      <c r="G51" s="1282"/>
      <c r="H51" s="1283"/>
      <c r="I51" s="107">
        <v>2538</v>
      </c>
      <c r="J51" s="108">
        <v>2542</v>
      </c>
      <c r="K51" s="108">
        <v>2658</v>
      </c>
      <c r="L51" s="108">
        <v>2864</v>
      </c>
      <c r="M51" s="109">
        <v>2704</v>
      </c>
    </row>
    <row r="52" spans="2:13" ht="27.75" customHeight="1" x14ac:dyDescent="0.15">
      <c r="B52" s="1278"/>
      <c r="C52" s="1279"/>
      <c r="D52" s="106"/>
      <c r="E52" s="1282" t="s">
        <v>42</v>
      </c>
      <c r="F52" s="1282"/>
      <c r="G52" s="1282"/>
      <c r="H52" s="1283"/>
      <c r="I52" s="107">
        <v>17093</v>
      </c>
      <c r="J52" s="108">
        <v>19070</v>
      </c>
      <c r="K52" s="108">
        <v>19400</v>
      </c>
      <c r="L52" s="108">
        <v>20102</v>
      </c>
      <c r="M52" s="109">
        <v>20721</v>
      </c>
    </row>
    <row r="53" spans="2:13" ht="27.75" customHeight="1" thickBot="1" x14ac:dyDescent="0.2">
      <c r="B53" s="1289" t="s">
        <v>43</v>
      </c>
      <c r="C53" s="1290"/>
      <c r="D53" s="113"/>
      <c r="E53" s="1291" t="s">
        <v>44</v>
      </c>
      <c r="F53" s="1291"/>
      <c r="G53" s="1291"/>
      <c r="H53" s="1292"/>
      <c r="I53" s="114">
        <v>11674</v>
      </c>
      <c r="J53" s="115">
        <v>11443</v>
      </c>
      <c r="K53" s="115">
        <v>10808</v>
      </c>
      <c r="L53" s="115">
        <v>11322</v>
      </c>
      <c r="M53" s="116">
        <v>11664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iGloZbfm2GzIwPgimqmnF94Ol+i4RAtatmIOFlZ27A71vDvgbTL3XCZba6KvY4E50GnO8UuubnY83p6vjgmXQ==" saltValue="jbvVYocYKsOa8dZK70f8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98" t="s">
        <v>47</v>
      </c>
      <c r="D55" s="1298"/>
      <c r="E55" s="1299"/>
      <c r="F55" s="128">
        <v>1442</v>
      </c>
      <c r="G55" s="128">
        <v>1152</v>
      </c>
      <c r="H55" s="129">
        <v>1022</v>
      </c>
    </row>
    <row r="56" spans="2:8" ht="52.5" customHeight="1" x14ac:dyDescent="0.15">
      <c r="B56" s="130"/>
      <c r="C56" s="1300" t="s">
        <v>48</v>
      </c>
      <c r="D56" s="1300"/>
      <c r="E56" s="1301"/>
      <c r="F56" s="131">
        <v>22</v>
      </c>
      <c r="G56" s="131">
        <v>22</v>
      </c>
      <c r="H56" s="132">
        <v>22</v>
      </c>
    </row>
    <row r="57" spans="2:8" ht="53.25" customHeight="1" x14ac:dyDescent="0.15">
      <c r="B57" s="130"/>
      <c r="C57" s="1302" t="s">
        <v>49</v>
      </c>
      <c r="D57" s="1302"/>
      <c r="E57" s="1303"/>
      <c r="F57" s="133">
        <v>1947</v>
      </c>
      <c r="G57" s="133">
        <v>1795</v>
      </c>
      <c r="H57" s="134">
        <v>1076</v>
      </c>
    </row>
    <row r="58" spans="2:8" ht="45.75" customHeight="1" x14ac:dyDescent="0.15">
      <c r="B58" s="135"/>
      <c r="C58" s="1293" t="s">
        <v>590</v>
      </c>
      <c r="D58" s="1294"/>
      <c r="E58" s="1295"/>
      <c r="F58" s="136">
        <v>1067</v>
      </c>
      <c r="G58" s="136">
        <v>938</v>
      </c>
      <c r="H58" s="137">
        <v>471</v>
      </c>
    </row>
    <row r="59" spans="2:8" ht="45.75" customHeight="1" x14ac:dyDescent="0.15">
      <c r="B59" s="135"/>
      <c r="C59" s="1293" t="s">
        <v>591</v>
      </c>
      <c r="D59" s="1294"/>
      <c r="E59" s="1295"/>
      <c r="F59" s="136">
        <v>210</v>
      </c>
      <c r="G59" s="136">
        <v>169</v>
      </c>
      <c r="H59" s="137">
        <v>144</v>
      </c>
    </row>
    <row r="60" spans="2:8" ht="45.75" customHeight="1" x14ac:dyDescent="0.15">
      <c r="B60" s="135"/>
      <c r="C60" s="1293" t="s">
        <v>592</v>
      </c>
      <c r="D60" s="1294"/>
      <c r="E60" s="1295"/>
      <c r="F60" s="136">
        <v>125</v>
      </c>
      <c r="G60" s="136">
        <v>123</v>
      </c>
      <c r="H60" s="137">
        <v>117</v>
      </c>
    </row>
    <row r="61" spans="2:8" ht="45.75" customHeight="1" x14ac:dyDescent="0.15">
      <c r="B61" s="135"/>
      <c r="C61" s="1293" t="s">
        <v>593</v>
      </c>
      <c r="D61" s="1294"/>
      <c r="E61" s="1295"/>
      <c r="F61" s="136">
        <v>87</v>
      </c>
      <c r="G61" s="136">
        <v>92</v>
      </c>
      <c r="H61" s="137">
        <v>116</v>
      </c>
    </row>
    <row r="62" spans="2:8" ht="45.75" customHeight="1" thickBot="1" x14ac:dyDescent="0.2">
      <c r="B62" s="138"/>
      <c r="C62" s="1293" t="s">
        <v>594</v>
      </c>
      <c r="D62" s="1294"/>
      <c r="E62" s="1295"/>
      <c r="F62" s="136">
        <v>76</v>
      </c>
      <c r="G62" s="136">
        <v>72</v>
      </c>
      <c r="H62" s="137">
        <v>68</v>
      </c>
    </row>
    <row r="63" spans="2:8" ht="52.5" customHeight="1" thickBot="1" x14ac:dyDescent="0.2">
      <c r="B63" s="139"/>
      <c r="C63" s="1296" t="s">
        <v>50</v>
      </c>
      <c r="D63" s="1296"/>
      <c r="E63" s="1297"/>
      <c r="F63" s="140">
        <v>3410</v>
      </c>
      <c r="G63" s="140">
        <v>2968</v>
      </c>
      <c r="H63" s="141">
        <v>2120</v>
      </c>
    </row>
    <row r="64" spans="2:8" ht="15" customHeight="1" x14ac:dyDescent="0.15"/>
  </sheetData>
  <sheetProtection algorithmName="SHA-512" hashValue="aAdiKWMhvIy/nDZttqwyxSknAJlZXORaWKuB7pin/Tr+K5di4AGrGPdu+0mmIQSJWmZv1GJ9/ss3SK3wsMfYoQ==" saltValue="+bdWb9LPS9HIAzKWT15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G58" zoomScaleNormal="100" zoomScaleSheetLayoutView="55" workbookViewId="0">
      <selection activeCell="BV85" sqref="BV85"/>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595</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595</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6" t="s">
        <v>598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3"/>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3"/>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3"/>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3"/>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599</v>
      </c>
    </row>
    <row r="50" spans="1:109" x14ac:dyDescent="0.15">
      <c r="B50" s="393"/>
      <c r="G50" s="1310"/>
      <c r="H50" s="1310"/>
      <c r="I50" s="1310"/>
      <c r="J50" s="1310"/>
      <c r="K50" s="403"/>
      <c r="L50" s="403"/>
      <c r="M50" s="404"/>
      <c r="N50" s="40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x14ac:dyDescent="0.15">
      <c r="B51" s="393"/>
      <c r="G51" s="1312"/>
      <c r="H51" s="1312"/>
      <c r="I51" s="1325"/>
      <c r="J51" s="1325"/>
      <c r="K51" s="1311"/>
      <c r="L51" s="1311"/>
      <c r="M51" s="1311"/>
      <c r="N51" s="1311"/>
      <c r="AM51" s="402"/>
      <c r="AN51" s="1307" t="s">
        <v>600</v>
      </c>
      <c r="AO51" s="1307"/>
      <c r="AP51" s="1307"/>
      <c r="AQ51" s="1307"/>
      <c r="AR51" s="1307"/>
      <c r="AS51" s="1307"/>
      <c r="AT51" s="1307"/>
      <c r="AU51" s="1307"/>
      <c r="AV51" s="1307"/>
      <c r="AW51" s="1307"/>
      <c r="AX51" s="1307"/>
      <c r="AY51" s="1307"/>
      <c r="AZ51" s="1307"/>
      <c r="BA51" s="1307"/>
      <c r="BB51" s="1307" t="s">
        <v>601</v>
      </c>
      <c r="BC51" s="1307"/>
      <c r="BD51" s="1307"/>
      <c r="BE51" s="1307"/>
      <c r="BF51" s="1307"/>
      <c r="BG51" s="1307"/>
      <c r="BH51" s="1307"/>
      <c r="BI51" s="1307"/>
      <c r="BJ51" s="1307"/>
      <c r="BK51" s="1307"/>
      <c r="BL51" s="1307"/>
      <c r="BM51" s="1307"/>
      <c r="BN51" s="1307"/>
      <c r="BO51" s="1307"/>
      <c r="BP51" s="1304">
        <v>136.6</v>
      </c>
      <c r="BQ51" s="1304"/>
      <c r="BR51" s="1304"/>
      <c r="BS51" s="1304"/>
      <c r="BT51" s="1304"/>
      <c r="BU51" s="1304"/>
      <c r="BV51" s="1304"/>
      <c r="BW51" s="1304"/>
      <c r="BX51" s="1304">
        <v>138.69999999999999</v>
      </c>
      <c r="BY51" s="1304"/>
      <c r="BZ51" s="1304"/>
      <c r="CA51" s="1304"/>
      <c r="CB51" s="1304"/>
      <c r="CC51" s="1304"/>
      <c r="CD51" s="1304"/>
      <c r="CE51" s="1304"/>
      <c r="CF51" s="1304">
        <v>133.4</v>
      </c>
      <c r="CG51" s="1304"/>
      <c r="CH51" s="1304"/>
      <c r="CI51" s="1304"/>
      <c r="CJ51" s="1304"/>
      <c r="CK51" s="1304"/>
      <c r="CL51" s="1304"/>
      <c r="CM51" s="1304"/>
      <c r="CN51" s="1304">
        <v>143</v>
      </c>
      <c r="CO51" s="1304"/>
      <c r="CP51" s="1304"/>
      <c r="CQ51" s="1304"/>
      <c r="CR51" s="1304"/>
      <c r="CS51" s="1304"/>
      <c r="CT51" s="1304"/>
      <c r="CU51" s="1304"/>
      <c r="CV51" s="1304">
        <v>148.1</v>
      </c>
      <c r="CW51" s="1304"/>
      <c r="CX51" s="1304"/>
      <c r="CY51" s="1304"/>
      <c r="CZ51" s="1304"/>
      <c r="DA51" s="1304"/>
      <c r="DB51" s="1304"/>
      <c r="DC51" s="1304"/>
    </row>
    <row r="52" spans="1:109" x14ac:dyDescent="0.15">
      <c r="B52" s="393"/>
      <c r="G52" s="1312"/>
      <c r="H52" s="1312"/>
      <c r="I52" s="1325"/>
      <c r="J52" s="1325"/>
      <c r="K52" s="1311"/>
      <c r="L52" s="1311"/>
      <c r="M52" s="1311"/>
      <c r="N52" s="1311"/>
      <c r="AM52" s="402"/>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1"/>
      <c r="B53" s="393"/>
      <c r="G53" s="1312"/>
      <c r="H53" s="1312"/>
      <c r="I53" s="1310"/>
      <c r="J53" s="1310"/>
      <c r="K53" s="1311"/>
      <c r="L53" s="1311"/>
      <c r="M53" s="1311"/>
      <c r="N53" s="1311"/>
      <c r="AM53" s="402"/>
      <c r="AN53" s="1307"/>
      <c r="AO53" s="1307"/>
      <c r="AP53" s="1307"/>
      <c r="AQ53" s="1307"/>
      <c r="AR53" s="1307"/>
      <c r="AS53" s="1307"/>
      <c r="AT53" s="1307"/>
      <c r="AU53" s="1307"/>
      <c r="AV53" s="1307"/>
      <c r="AW53" s="1307"/>
      <c r="AX53" s="1307"/>
      <c r="AY53" s="1307"/>
      <c r="AZ53" s="1307"/>
      <c r="BA53" s="1307"/>
      <c r="BB53" s="1307" t="s">
        <v>602</v>
      </c>
      <c r="BC53" s="1307"/>
      <c r="BD53" s="1307"/>
      <c r="BE53" s="1307"/>
      <c r="BF53" s="1307"/>
      <c r="BG53" s="1307"/>
      <c r="BH53" s="1307"/>
      <c r="BI53" s="1307"/>
      <c r="BJ53" s="1307"/>
      <c r="BK53" s="1307"/>
      <c r="BL53" s="1307"/>
      <c r="BM53" s="1307"/>
      <c r="BN53" s="1307"/>
      <c r="BO53" s="1307"/>
      <c r="BP53" s="1304">
        <v>54.6</v>
      </c>
      <c r="BQ53" s="1304"/>
      <c r="BR53" s="1304"/>
      <c r="BS53" s="1304"/>
      <c r="BT53" s="1304"/>
      <c r="BU53" s="1304"/>
      <c r="BV53" s="1304"/>
      <c r="BW53" s="1304"/>
      <c r="BX53" s="1304">
        <v>53.9</v>
      </c>
      <c r="BY53" s="1304"/>
      <c r="BZ53" s="1304"/>
      <c r="CA53" s="1304"/>
      <c r="CB53" s="1304"/>
      <c r="CC53" s="1304"/>
      <c r="CD53" s="1304"/>
      <c r="CE53" s="1304"/>
      <c r="CF53" s="1304">
        <v>55.1</v>
      </c>
      <c r="CG53" s="1304"/>
      <c r="CH53" s="1304"/>
      <c r="CI53" s="1304"/>
      <c r="CJ53" s="1304"/>
      <c r="CK53" s="1304"/>
      <c r="CL53" s="1304"/>
      <c r="CM53" s="1304"/>
      <c r="CN53" s="1304">
        <v>56.2</v>
      </c>
      <c r="CO53" s="1304"/>
      <c r="CP53" s="1304"/>
      <c r="CQ53" s="1304"/>
      <c r="CR53" s="1304"/>
      <c r="CS53" s="1304"/>
      <c r="CT53" s="1304"/>
      <c r="CU53" s="1304"/>
      <c r="CV53" s="1304">
        <v>57.8</v>
      </c>
      <c r="CW53" s="1304"/>
      <c r="CX53" s="1304"/>
      <c r="CY53" s="1304"/>
      <c r="CZ53" s="1304"/>
      <c r="DA53" s="1304"/>
      <c r="DB53" s="1304"/>
      <c r="DC53" s="1304"/>
    </row>
    <row r="54" spans="1:109" x14ac:dyDescent="0.15">
      <c r="A54" s="401"/>
      <c r="B54" s="393"/>
      <c r="G54" s="1312"/>
      <c r="H54" s="1312"/>
      <c r="I54" s="1310"/>
      <c r="J54" s="1310"/>
      <c r="K54" s="1311"/>
      <c r="L54" s="1311"/>
      <c r="M54" s="1311"/>
      <c r="N54" s="1311"/>
      <c r="AM54" s="402"/>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1"/>
      <c r="B55" s="393"/>
      <c r="G55" s="1310"/>
      <c r="H55" s="1310"/>
      <c r="I55" s="1310"/>
      <c r="J55" s="1310"/>
      <c r="K55" s="1311"/>
      <c r="L55" s="1311"/>
      <c r="M55" s="1311"/>
      <c r="N55" s="1311"/>
      <c r="AN55" s="1309" t="s">
        <v>603</v>
      </c>
      <c r="AO55" s="1309"/>
      <c r="AP55" s="1309"/>
      <c r="AQ55" s="1309"/>
      <c r="AR55" s="1309"/>
      <c r="AS55" s="1309"/>
      <c r="AT55" s="1309"/>
      <c r="AU55" s="1309"/>
      <c r="AV55" s="1309"/>
      <c r="AW55" s="1309"/>
      <c r="AX55" s="1309"/>
      <c r="AY55" s="1309"/>
      <c r="AZ55" s="1309"/>
      <c r="BA55" s="1309"/>
      <c r="BB55" s="1307" t="s">
        <v>601</v>
      </c>
      <c r="BC55" s="1307"/>
      <c r="BD55" s="1307"/>
      <c r="BE55" s="1307"/>
      <c r="BF55" s="1307"/>
      <c r="BG55" s="1307"/>
      <c r="BH55" s="1307"/>
      <c r="BI55" s="1307"/>
      <c r="BJ55" s="1307"/>
      <c r="BK55" s="1307"/>
      <c r="BL55" s="1307"/>
      <c r="BM55" s="1307"/>
      <c r="BN55" s="1307"/>
      <c r="BO55" s="1307"/>
      <c r="BP55" s="1304">
        <v>58.5</v>
      </c>
      <c r="BQ55" s="1304"/>
      <c r="BR55" s="1304"/>
      <c r="BS55" s="1304"/>
      <c r="BT55" s="1304"/>
      <c r="BU55" s="1304"/>
      <c r="BV55" s="1304"/>
      <c r="BW55" s="1304"/>
      <c r="BX55" s="1304">
        <v>54.6</v>
      </c>
      <c r="BY55" s="1304"/>
      <c r="BZ55" s="1304"/>
      <c r="CA55" s="1304"/>
      <c r="CB55" s="1304"/>
      <c r="CC55" s="1304"/>
      <c r="CD55" s="1304"/>
      <c r="CE55" s="1304"/>
      <c r="CF55" s="1304">
        <v>53.2</v>
      </c>
      <c r="CG55" s="1304"/>
      <c r="CH55" s="1304"/>
      <c r="CI55" s="1304"/>
      <c r="CJ55" s="1304"/>
      <c r="CK55" s="1304"/>
      <c r="CL55" s="1304"/>
      <c r="CM55" s="1304"/>
      <c r="CN55" s="1304">
        <v>47.9</v>
      </c>
      <c r="CO55" s="1304"/>
      <c r="CP55" s="1304"/>
      <c r="CQ55" s="1304"/>
      <c r="CR55" s="1304"/>
      <c r="CS55" s="1304"/>
      <c r="CT55" s="1304"/>
      <c r="CU55" s="1304"/>
      <c r="CV55" s="1304">
        <v>49</v>
      </c>
      <c r="CW55" s="1304"/>
      <c r="CX55" s="1304"/>
      <c r="CY55" s="1304"/>
      <c r="CZ55" s="1304"/>
      <c r="DA55" s="1304"/>
      <c r="DB55" s="1304"/>
      <c r="DC55" s="1304"/>
    </row>
    <row r="56" spans="1:109" x14ac:dyDescent="0.15">
      <c r="A56" s="401"/>
      <c r="B56" s="393"/>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1" customFormat="1" x14ac:dyDescent="0.15">
      <c r="B57" s="405"/>
      <c r="G57" s="1310"/>
      <c r="H57" s="1310"/>
      <c r="I57" s="1305"/>
      <c r="J57" s="1305"/>
      <c r="K57" s="1311"/>
      <c r="L57" s="1311"/>
      <c r="M57" s="1311"/>
      <c r="N57" s="1311"/>
      <c r="AM57" s="386"/>
      <c r="AN57" s="1309"/>
      <c r="AO57" s="1309"/>
      <c r="AP57" s="1309"/>
      <c r="AQ57" s="1309"/>
      <c r="AR57" s="1309"/>
      <c r="AS57" s="1309"/>
      <c r="AT57" s="1309"/>
      <c r="AU57" s="1309"/>
      <c r="AV57" s="1309"/>
      <c r="AW57" s="1309"/>
      <c r="AX57" s="1309"/>
      <c r="AY57" s="1309"/>
      <c r="AZ57" s="1309"/>
      <c r="BA57" s="1309"/>
      <c r="BB57" s="1307" t="s">
        <v>602</v>
      </c>
      <c r="BC57" s="1307"/>
      <c r="BD57" s="1307"/>
      <c r="BE57" s="1307"/>
      <c r="BF57" s="1307"/>
      <c r="BG57" s="1307"/>
      <c r="BH57" s="1307"/>
      <c r="BI57" s="1307"/>
      <c r="BJ57" s="1307"/>
      <c r="BK57" s="1307"/>
      <c r="BL57" s="1307"/>
      <c r="BM57" s="1307"/>
      <c r="BN57" s="1307"/>
      <c r="BO57" s="1307"/>
      <c r="BP57" s="1304">
        <v>52.9</v>
      </c>
      <c r="BQ57" s="1304"/>
      <c r="BR57" s="1304"/>
      <c r="BS57" s="1304"/>
      <c r="BT57" s="1304"/>
      <c r="BU57" s="1304"/>
      <c r="BV57" s="1304"/>
      <c r="BW57" s="1304"/>
      <c r="BX57" s="1304">
        <v>58.3</v>
      </c>
      <c r="BY57" s="1304"/>
      <c r="BZ57" s="1304"/>
      <c r="CA57" s="1304"/>
      <c r="CB57" s="1304"/>
      <c r="CC57" s="1304"/>
      <c r="CD57" s="1304"/>
      <c r="CE57" s="1304"/>
      <c r="CF57" s="1304">
        <v>59.6</v>
      </c>
      <c r="CG57" s="1304"/>
      <c r="CH57" s="1304"/>
      <c r="CI57" s="1304"/>
      <c r="CJ57" s="1304"/>
      <c r="CK57" s="1304"/>
      <c r="CL57" s="1304"/>
      <c r="CM57" s="1304"/>
      <c r="CN57" s="1304">
        <v>60.7</v>
      </c>
      <c r="CO57" s="1304"/>
      <c r="CP57" s="1304"/>
      <c r="CQ57" s="1304"/>
      <c r="CR57" s="1304"/>
      <c r="CS57" s="1304"/>
      <c r="CT57" s="1304"/>
      <c r="CU57" s="1304"/>
      <c r="CV57" s="1304">
        <v>62</v>
      </c>
      <c r="CW57" s="1304"/>
      <c r="CX57" s="1304"/>
      <c r="CY57" s="1304"/>
      <c r="CZ57" s="1304"/>
      <c r="DA57" s="1304"/>
      <c r="DB57" s="1304"/>
      <c r="DC57" s="1304"/>
      <c r="DD57" s="406"/>
      <c r="DE57" s="405"/>
    </row>
    <row r="58" spans="1:109" s="401" customFormat="1" x14ac:dyDescent="0.15">
      <c r="A58" s="386"/>
      <c r="B58" s="405"/>
      <c r="G58" s="1310"/>
      <c r="H58" s="1310"/>
      <c r="I58" s="1305"/>
      <c r="J58" s="1305"/>
      <c r="K58" s="1311"/>
      <c r="L58" s="1311"/>
      <c r="M58" s="1311"/>
      <c r="N58" s="1311"/>
      <c r="AM58" s="386"/>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604</v>
      </c>
    </row>
    <row r="64" spans="1:109" x14ac:dyDescent="0.15">
      <c r="B64" s="393"/>
      <c r="G64" s="400"/>
      <c r="I64" s="413"/>
      <c r="J64" s="413"/>
      <c r="K64" s="413"/>
      <c r="L64" s="413"/>
      <c r="M64" s="413"/>
      <c r="N64" s="414"/>
      <c r="AM64" s="400"/>
      <c r="AN64" s="400" t="s">
        <v>597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6" t="s">
        <v>605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3"/>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3"/>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3"/>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3"/>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599</v>
      </c>
    </row>
    <row r="72" spans="2:107" x14ac:dyDescent="0.15">
      <c r="B72" s="393"/>
      <c r="G72" s="1310"/>
      <c r="H72" s="1310"/>
      <c r="I72" s="1310"/>
      <c r="J72" s="1310"/>
      <c r="K72" s="403"/>
      <c r="L72" s="403"/>
      <c r="M72" s="404"/>
      <c r="N72" s="40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x14ac:dyDescent="0.15">
      <c r="B73" s="393"/>
      <c r="G73" s="1312"/>
      <c r="H73" s="1312"/>
      <c r="I73" s="1312"/>
      <c r="J73" s="1312"/>
      <c r="K73" s="1308"/>
      <c r="L73" s="1308"/>
      <c r="M73" s="1308"/>
      <c r="N73" s="1308"/>
      <c r="AM73" s="402"/>
      <c r="AN73" s="1307" t="s">
        <v>600</v>
      </c>
      <c r="AO73" s="1307"/>
      <c r="AP73" s="1307"/>
      <c r="AQ73" s="1307"/>
      <c r="AR73" s="1307"/>
      <c r="AS73" s="1307"/>
      <c r="AT73" s="1307"/>
      <c r="AU73" s="1307"/>
      <c r="AV73" s="1307"/>
      <c r="AW73" s="1307"/>
      <c r="AX73" s="1307"/>
      <c r="AY73" s="1307"/>
      <c r="AZ73" s="1307"/>
      <c r="BA73" s="1307"/>
      <c r="BB73" s="1307" t="s">
        <v>601</v>
      </c>
      <c r="BC73" s="1307"/>
      <c r="BD73" s="1307"/>
      <c r="BE73" s="1307"/>
      <c r="BF73" s="1307"/>
      <c r="BG73" s="1307"/>
      <c r="BH73" s="1307"/>
      <c r="BI73" s="1307"/>
      <c r="BJ73" s="1307"/>
      <c r="BK73" s="1307"/>
      <c r="BL73" s="1307"/>
      <c r="BM73" s="1307"/>
      <c r="BN73" s="1307"/>
      <c r="BO73" s="1307"/>
      <c r="BP73" s="1304">
        <v>136.6</v>
      </c>
      <c r="BQ73" s="1304"/>
      <c r="BR73" s="1304"/>
      <c r="BS73" s="1304"/>
      <c r="BT73" s="1304"/>
      <c r="BU73" s="1304"/>
      <c r="BV73" s="1304"/>
      <c r="BW73" s="1304"/>
      <c r="BX73" s="1304">
        <v>138.69999999999999</v>
      </c>
      <c r="BY73" s="1304"/>
      <c r="BZ73" s="1304"/>
      <c r="CA73" s="1304"/>
      <c r="CB73" s="1304"/>
      <c r="CC73" s="1304"/>
      <c r="CD73" s="1304"/>
      <c r="CE73" s="1304"/>
      <c r="CF73" s="1304">
        <v>133.4</v>
      </c>
      <c r="CG73" s="1304"/>
      <c r="CH73" s="1304"/>
      <c r="CI73" s="1304"/>
      <c r="CJ73" s="1304"/>
      <c r="CK73" s="1304"/>
      <c r="CL73" s="1304"/>
      <c r="CM73" s="1304"/>
      <c r="CN73" s="1304">
        <v>143</v>
      </c>
      <c r="CO73" s="1304"/>
      <c r="CP73" s="1304"/>
      <c r="CQ73" s="1304"/>
      <c r="CR73" s="1304"/>
      <c r="CS73" s="1304"/>
      <c r="CT73" s="1304"/>
      <c r="CU73" s="1304"/>
      <c r="CV73" s="1304">
        <v>148.1</v>
      </c>
      <c r="CW73" s="1304"/>
      <c r="CX73" s="1304"/>
      <c r="CY73" s="1304"/>
      <c r="CZ73" s="1304"/>
      <c r="DA73" s="1304"/>
      <c r="DB73" s="1304"/>
      <c r="DC73" s="1304"/>
    </row>
    <row r="74" spans="2:107" x14ac:dyDescent="0.15">
      <c r="B74" s="393"/>
      <c r="G74" s="1312"/>
      <c r="H74" s="1312"/>
      <c r="I74" s="1312"/>
      <c r="J74" s="1312"/>
      <c r="K74" s="1308"/>
      <c r="L74" s="1308"/>
      <c r="M74" s="1308"/>
      <c r="N74" s="1308"/>
      <c r="AM74" s="402"/>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3"/>
      <c r="G75" s="1312"/>
      <c r="H75" s="1312"/>
      <c r="I75" s="1310"/>
      <c r="J75" s="1310"/>
      <c r="K75" s="1311"/>
      <c r="L75" s="1311"/>
      <c r="M75" s="1311"/>
      <c r="N75" s="1311"/>
      <c r="AM75" s="402"/>
      <c r="AN75" s="1307"/>
      <c r="AO75" s="1307"/>
      <c r="AP75" s="1307"/>
      <c r="AQ75" s="1307"/>
      <c r="AR75" s="1307"/>
      <c r="AS75" s="1307"/>
      <c r="AT75" s="1307"/>
      <c r="AU75" s="1307"/>
      <c r="AV75" s="1307"/>
      <c r="AW75" s="1307"/>
      <c r="AX75" s="1307"/>
      <c r="AY75" s="1307"/>
      <c r="AZ75" s="1307"/>
      <c r="BA75" s="1307"/>
      <c r="BB75" s="1307" t="s">
        <v>606</v>
      </c>
      <c r="BC75" s="1307"/>
      <c r="BD75" s="1307"/>
      <c r="BE75" s="1307"/>
      <c r="BF75" s="1307"/>
      <c r="BG75" s="1307"/>
      <c r="BH75" s="1307"/>
      <c r="BI75" s="1307"/>
      <c r="BJ75" s="1307"/>
      <c r="BK75" s="1307"/>
      <c r="BL75" s="1307"/>
      <c r="BM75" s="1307"/>
      <c r="BN75" s="1307"/>
      <c r="BO75" s="1307"/>
      <c r="BP75" s="1304">
        <v>14.2</v>
      </c>
      <c r="BQ75" s="1304"/>
      <c r="BR75" s="1304"/>
      <c r="BS75" s="1304"/>
      <c r="BT75" s="1304"/>
      <c r="BU75" s="1304"/>
      <c r="BV75" s="1304"/>
      <c r="BW75" s="1304"/>
      <c r="BX75" s="1304">
        <v>13.8</v>
      </c>
      <c r="BY75" s="1304"/>
      <c r="BZ75" s="1304"/>
      <c r="CA75" s="1304"/>
      <c r="CB75" s="1304"/>
      <c r="CC75" s="1304"/>
      <c r="CD75" s="1304"/>
      <c r="CE75" s="1304"/>
      <c r="CF75" s="1304">
        <v>13.3</v>
      </c>
      <c r="CG75" s="1304"/>
      <c r="CH75" s="1304"/>
      <c r="CI75" s="1304"/>
      <c r="CJ75" s="1304"/>
      <c r="CK75" s="1304"/>
      <c r="CL75" s="1304"/>
      <c r="CM75" s="1304"/>
      <c r="CN75" s="1304">
        <v>13.1</v>
      </c>
      <c r="CO75" s="1304"/>
      <c r="CP75" s="1304"/>
      <c r="CQ75" s="1304"/>
      <c r="CR75" s="1304"/>
      <c r="CS75" s="1304"/>
      <c r="CT75" s="1304"/>
      <c r="CU75" s="1304"/>
      <c r="CV75" s="1304">
        <v>13.3</v>
      </c>
      <c r="CW75" s="1304"/>
      <c r="CX75" s="1304"/>
      <c r="CY75" s="1304"/>
      <c r="CZ75" s="1304"/>
      <c r="DA75" s="1304"/>
      <c r="DB75" s="1304"/>
      <c r="DC75" s="1304"/>
    </row>
    <row r="76" spans="2:107" x14ac:dyDescent="0.15">
      <c r="B76" s="393"/>
      <c r="G76" s="1312"/>
      <c r="H76" s="1312"/>
      <c r="I76" s="1310"/>
      <c r="J76" s="1310"/>
      <c r="K76" s="1311"/>
      <c r="L76" s="1311"/>
      <c r="M76" s="1311"/>
      <c r="N76" s="1311"/>
      <c r="AM76" s="402"/>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3"/>
      <c r="G77" s="1310"/>
      <c r="H77" s="1310"/>
      <c r="I77" s="1310"/>
      <c r="J77" s="1310"/>
      <c r="K77" s="1308"/>
      <c r="L77" s="1308"/>
      <c r="M77" s="1308"/>
      <c r="N77" s="1308"/>
      <c r="AN77" s="1309" t="s">
        <v>607</v>
      </c>
      <c r="AO77" s="1309"/>
      <c r="AP77" s="1309"/>
      <c r="AQ77" s="1309"/>
      <c r="AR77" s="1309"/>
      <c r="AS77" s="1309"/>
      <c r="AT77" s="1309"/>
      <c r="AU77" s="1309"/>
      <c r="AV77" s="1309"/>
      <c r="AW77" s="1309"/>
      <c r="AX77" s="1309"/>
      <c r="AY77" s="1309"/>
      <c r="AZ77" s="1309"/>
      <c r="BA77" s="1309"/>
      <c r="BB77" s="1307" t="s">
        <v>601</v>
      </c>
      <c r="BC77" s="1307"/>
      <c r="BD77" s="1307"/>
      <c r="BE77" s="1307"/>
      <c r="BF77" s="1307"/>
      <c r="BG77" s="1307"/>
      <c r="BH77" s="1307"/>
      <c r="BI77" s="1307"/>
      <c r="BJ77" s="1307"/>
      <c r="BK77" s="1307"/>
      <c r="BL77" s="1307"/>
      <c r="BM77" s="1307"/>
      <c r="BN77" s="1307"/>
      <c r="BO77" s="1307"/>
      <c r="BP77" s="1304">
        <v>58.5</v>
      </c>
      <c r="BQ77" s="1304"/>
      <c r="BR77" s="1304"/>
      <c r="BS77" s="1304"/>
      <c r="BT77" s="1304"/>
      <c r="BU77" s="1304"/>
      <c r="BV77" s="1304"/>
      <c r="BW77" s="1304"/>
      <c r="BX77" s="1304">
        <v>54.6</v>
      </c>
      <c r="BY77" s="1304"/>
      <c r="BZ77" s="1304"/>
      <c r="CA77" s="1304"/>
      <c r="CB77" s="1304"/>
      <c r="CC77" s="1304"/>
      <c r="CD77" s="1304"/>
      <c r="CE77" s="1304"/>
      <c r="CF77" s="1304">
        <v>53.2</v>
      </c>
      <c r="CG77" s="1304"/>
      <c r="CH77" s="1304"/>
      <c r="CI77" s="1304"/>
      <c r="CJ77" s="1304"/>
      <c r="CK77" s="1304"/>
      <c r="CL77" s="1304"/>
      <c r="CM77" s="1304"/>
      <c r="CN77" s="1304">
        <v>47.9</v>
      </c>
      <c r="CO77" s="1304"/>
      <c r="CP77" s="1304"/>
      <c r="CQ77" s="1304"/>
      <c r="CR77" s="1304"/>
      <c r="CS77" s="1304"/>
      <c r="CT77" s="1304"/>
      <c r="CU77" s="1304"/>
      <c r="CV77" s="1304">
        <v>49</v>
      </c>
      <c r="CW77" s="1304"/>
      <c r="CX77" s="1304"/>
      <c r="CY77" s="1304"/>
      <c r="CZ77" s="1304"/>
      <c r="DA77" s="1304"/>
      <c r="DB77" s="1304"/>
      <c r="DC77" s="1304"/>
    </row>
    <row r="78" spans="2:107" x14ac:dyDescent="0.15">
      <c r="B78" s="393"/>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3"/>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606</v>
      </c>
      <c r="BC79" s="1307"/>
      <c r="BD79" s="1307"/>
      <c r="BE79" s="1307"/>
      <c r="BF79" s="1307"/>
      <c r="BG79" s="1307"/>
      <c r="BH79" s="1307"/>
      <c r="BI79" s="1307"/>
      <c r="BJ79" s="1307"/>
      <c r="BK79" s="1307"/>
      <c r="BL79" s="1307"/>
      <c r="BM79" s="1307"/>
      <c r="BN79" s="1307"/>
      <c r="BO79" s="1307"/>
      <c r="BP79" s="1304">
        <v>10.7</v>
      </c>
      <c r="BQ79" s="1304"/>
      <c r="BR79" s="1304"/>
      <c r="BS79" s="1304"/>
      <c r="BT79" s="1304"/>
      <c r="BU79" s="1304"/>
      <c r="BV79" s="1304"/>
      <c r="BW79" s="1304"/>
      <c r="BX79" s="1304">
        <v>10</v>
      </c>
      <c r="BY79" s="1304"/>
      <c r="BZ79" s="1304"/>
      <c r="CA79" s="1304"/>
      <c r="CB79" s="1304"/>
      <c r="CC79" s="1304"/>
      <c r="CD79" s="1304"/>
      <c r="CE79" s="1304"/>
      <c r="CF79" s="1304">
        <v>9.8000000000000007</v>
      </c>
      <c r="CG79" s="1304"/>
      <c r="CH79" s="1304"/>
      <c r="CI79" s="1304"/>
      <c r="CJ79" s="1304"/>
      <c r="CK79" s="1304"/>
      <c r="CL79" s="1304"/>
      <c r="CM79" s="1304"/>
      <c r="CN79" s="1304">
        <v>9.6</v>
      </c>
      <c r="CO79" s="1304"/>
      <c r="CP79" s="1304"/>
      <c r="CQ79" s="1304"/>
      <c r="CR79" s="1304"/>
      <c r="CS79" s="1304"/>
      <c r="CT79" s="1304"/>
      <c r="CU79" s="1304"/>
      <c r="CV79" s="1304">
        <v>9.5</v>
      </c>
      <c r="CW79" s="1304"/>
      <c r="CX79" s="1304"/>
      <c r="CY79" s="1304"/>
      <c r="CZ79" s="1304"/>
      <c r="DA79" s="1304"/>
      <c r="DB79" s="1304"/>
      <c r="DC79" s="1304"/>
    </row>
    <row r="80" spans="2:107" x14ac:dyDescent="0.15">
      <c r="B80" s="393"/>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ltURFKL+Nw+lCEgJyry3JaPLXRYIKfXMrYrYCVJSQHCVXAJmy6Cs/VKSqgQh6RP2O8fyKEmhqur9OqJxRBeydQ==" saltValue="GdacBJe9LTkmgFjAWOq/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5" zoomScaleNormal="85" zoomScaleSheetLayoutView="70" workbookViewId="0">
      <selection activeCell="BT125" sqref="BT125"/>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501</v>
      </c>
    </row>
  </sheetData>
  <sheetProtection algorithmName="SHA-512" hashValue="ykbg1rwbgNRVcxiKw8uPbRRrQ7iRwzIAIzagaTAmoPpIbWRB8vA/DxlSMWWaGwh27lAeE+dMspGNN/GxVjMx4A==" saltValue="iOGZNCckmpshE4vdkweH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85" zoomScaleNormal="85" zoomScaleSheetLayoutView="55" workbookViewId="0">
      <selection activeCell="CN99" sqref="CN99:CO111"/>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608</v>
      </c>
    </row>
  </sheetData>
  <sheetProtection algorithmName="SHA-512" hashValue="6k88j4FU2hZ/LNhMMYfQ/rjOefmq9IzsNo6183rAouf5jd8JzTYoCtnQ2KNoGGpWYnoKJzcOiA4BcILlkARLZQ==" saltValue="wFe8FVR3yU04TAWdHYww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552</v>
      </c>
      <c r="G2" s="155"/>
      <c r="H2" s="156"/>
    </row>
    <row r="3" spans="1:8" x14ac:dyDescent="0.15">
      <c r="A3" s="152" t="s">
        <v>545</v>
      </c>
      <c r="B3" s="157"/>
      <c r="C3" s="158"/>
      <c r="D3" s="159">
        <v>194786</v>
      </c>
      <c r="E3" s="160"/>
      <c r="F3" s="161">
        <v>85459</v>
      </c>
      <c r="G3" s="162"/>
      <c r="H3" s="163"/>
    </row>
    <row r="4" spans="1:8" x14ac:dyDescent="0.15">
      <c r="A4" s="164"/>
      <c r="B4" s="165"/>
      <c r="C4" s="166"/>
      <c r="D4" s="167">
        <v>64127</v>
      </c>
      <c r="E4" s="168"/>
      <c r="F4" s="169">
        <v>44378</v>
      </c>
      <c r="G4" s="170"/>
      <c r="H4" s="171"/>
    </row>
    <row r="5" spans="1:8" x14ac:dyDescent="0.15">
      <c r="A5" s="152" t="s">
        <v>547</v>
      </c>
      <c r="B5" s="157"/>
      <c r="C5" s="158"/>
      <c r="D5" s="159">
        <v>231597</v>
      </c>
      <c r="E5" s="160"/>
      <c r="F5" s="161">
        <v>83280</v>
      </c>
      <c r="G5" s="162"/>
      <c r="H5" s="163"/>
    </row>
    <row r="6" spans="1:8" x14ac:dyDescent="0.15">
      <c r="A6" s="164"/>
      <c r="B6" s="165"/>
      <c r="C6" s="166"/>
      <c r="D6" s="167">
        <v>94478</v>
      </c>
      <c r="E6" s="168"/>
      <c r="F6" s="169">
        <v>43123</v>
      </c>
      <c r="G6" s="170"/>
      <c r="H6" s="171"/>
    </row>
    <row r="7" spans="1:8" x14ac:dyDescent="0.15">
      <c r="A7" s="152" t="s">
        <v>548</v>
      </c>
      <c r="B7" s="157"/>
      <c r="C7" s="158"/>
      <c r="D7" s="159">
        <v>124001</v>
      </c>
      <c r="E7" s="160"/>
      <c r="F7" s="161">
        <v>88968</v>
      </c>
      <c r="G7" s="162"/>
      <c r="H7" s="163"/>
    </row>
    <row r="8" spans="1:8" x14ac:dyDescent="0.15">
      <c r="A8" s="164"/>
      <c r="B8" s="165"/>
      <c r="C8" s="166"/>
      <c r="D8" s="167">
        <v>72042</v>
      </c>
      <c r="E8" s="168"/>
      <c r="F8" s="169">
        <v>45482</v>
      </c>
      <c r="G8" s="170"/>
      <c r="H8" s="171"/>
    </row>
    <row r="9" spans="1:8" x14ac:dyDescent="0.15">
      <c r="A9" s="152" t="s">
        <v>549</v>
      </c>
      <c r="B9" s="157"/>
      <c r="C9" s="158"/>
      <c r="D9" s="159">
        <v>134542</v>
      </c>
      <c r="E9" s="160"/>
      <c r="F9" s="161">
        <v>85173</v>
      </c>
      <c r="G9" s="162"/>
      <c r="H9" s="163"/>
    </row>
    <row r="10" spans="1:8" x14ac:dyDescent="0.15">
      <c r="A10" s="164"/>
      <c r="B10" s="165"/>
      <c r="C10" s="166"/>
      <c r="D10" s="167">
        <v>85267</v>
      </c>
      <c r="E10" s="168"/>
      <c r="F10" s="169">
        <v>43913</v>
      </c>
      <c r="G10" s="170"/>
      <c r="H10" s="171"/>
    </row>
    <row r="11" spans="1:8" x14ac:dyDescent="0.15">
      <c r="A11" s="152" t="s">
        <v>550</v>
      </c>
      <c r="B11" s="157"/>
      <c r="C11" s="158"/>
      <c r="D11" s="159">
        <v>177689</v>
      </c>
      <c r="E11" s="160"/>
      <c r="F11" s="161">
        <v>94081</v>
      </c>
      <c r="G11" s="162"/>
      <c r="H11" s="163"/>
    </row>
    <row r="12" spans="1:8" x14ac:dyDescent="0.15">
      <c r="A12" s="164"/>
      <c r="B12" s="165"/>
      <c r="C12" s="172"/>
      <c r="D12" s="167">
        <v>131541</v>
      </c>
      <c r="E12" s="168"/>
      <c r="F12" s="169">
        <v>48949</v>
      </c>
      <c r="G12" s="170"/>
      <c r="H12" s="171"/>
    </row>
    <row r="13" spans="1:8" x14ac:dyDescent="0.15">
      <c r="A13" s="152"/>
      <c r="B13" s="157"/>
      <c r="C13" s="173"/>
      <c r="D13" s="174">
        <v>172523</v>
      </c>
      <c r="E13" s="175"/>
      <c r="F13" s="176">
        <v>87392</v>
      </c>
      <c r="G13" s="177"/>
      <c r="H13" s="163"/>
    </row>
    <row r="14" spans="1:8" x14ac:dyDescent="0.15">
      <c r="A14" s="164"/>
      <c r="B14" s="165"/>
      <c r="C14" s="166"/>
      <c r="D14" s="167">
        <v>89491</v>
      </c>
      <c r="E14" s="168"/>
      <c r="F14" s="169">
        <v>45169</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3.36</v>
      </c>
      <c r="C19" s="178">
        <f>ROUND(VALUE(SUBSTITUTE(実質収支比率等に係る経年分析!G$48,"▲","-")),2)</f>
        <v>3.64</v>
      </c>
      <c r="D19" s="178">
        <f>ROUND(VALUE(SUBSTITUTE(実質収支比率等に係る経年分析!H$48,"▲","-")),2)</f>
        <v>0.15</v>
      </c>
      <c r="E19" s="178">
        <f>ROUND(VALUE(SUBSTITUTE(実質収支比率等に係る経年分析!I$48,"▲","-")),2)</f>
        <v>0.12</v>
      </c>
      <c r="F19" s="178">
        <f>ROUND(VALUE(SUBSTITUTE(実質収支比率等に係る経年分析!J$48,"▲","-")),2)</f>
        <v>0.09</v>
      </c>
    </row>
    <row r="20" spans="1:11" x14ac:dyDescent="0.15">
      <c r="A20" s="178" t="s">
        <v>54</v>
      </c>
      <c r="B20" s="178">
        <f>ROUND(VALUE(SUBSTITUTE(実質収支比率等に係る経年分析!F$47,"▲","-")),2)</f>
        <v>16.2</v>
      </c>
      <c r="C20" s="178">
        <f>ROUND(VALUE(SUBSTITUTE(実質収支比率等に係る経年分析!G$47,"▲","-")),2)</f>
        <v>16.329999999999998</v>
      </c>
      <c r="D20" s="178">
        <f>ROUND(VALUE(SUBSTITUTE(実質収支比率等に係る経年分析!H$47,"▲","-")),2)</f>
        <v>15.03</v>
      </c>
      <c r="E20" s="178">
        <f>ROUND(VALUE(SUBSTITUTE(実質収支比率等に係る経年分析!I$47,"▲","-")),2)</f>
        <v>12.28</v>
      </c>
      <c r="F20" s="178">
        <f>ROUND(VALUE(SUBSTITUTE(実質収支比率等に係る経年分析!J$47,"▲","-")),2)</f>
        <v>10.75</v>
      </c>
    </row>
    <row r="21" spans="1:11" x14ac:dyDescent="0.15">
      <c r="A21" s="178" t="s">
        <v>55</v>
      </c>
      <c r="B21" s="178">
        <f>IF(ISNUMBER(VALUE(SUBSTITUTE(実質収支比率等に係る経年分析!F$49,"▲","-"))),ROUND(VALUE(SUBSTITUTE(実質収支比率等に係る経年分析!F$49,"▲","-")),2),NA())</f>
        <v>0.63</v>
      </c>
      <c r="C21" s="178">
        <f>IF(ISNUMBER(VALUE(SUBSTITUTE(実質収支比率等に係る経年分析!G$49,"▲","-"))),ROUND(VALUE(SUBSTITUTE(実質収支比率等に係る経年分析!G$49,"▲","-")),2),NA())</f>
        <v>-1.85</v>
      </c>
      <c r="D21" s="178">
        <f>IF(ISNUMBER(VALUE(SUBSTITUTE(実質収支比率等に係る経年分析!H$49,"▲","-"))),ROUND(VALUE(SUBSTITUTE(実質収支比率等に係る経年分析!H$49,"▲","-")),2),NA())</f>
        <v>-7.11</v>
      </c>
      <c r="E21" s="178">
        <f>IF(ISNUMBER(VALUE(SUBSTITUTE(実質収支比率等に係る経年分析!I$49,"▲","-"))),ROUND(VALUE(SUBSTITUTE(実質収支比率等に係る経年分析!I$49,"▲","-")),2),NA())</f>
        <v>-3.19</v>
      </c>
      <c r="F21" s="178">
        <f>IF(ISNUMBER(VALUE(SUBSTITUTE(実質収支比率等に係る経年分析!J$49,"▲","-"))),ROUND(VALUE(SUBSTITUTE(実質収支比率等に係る経年分析!J$49,"▲","-")),2),NA())</f>
        <v>-1.45</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一般会計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3.35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3.63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0.14000000000000001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0.08</v>
      </c>
    </row>
    <row r="33" spans="1:16" x14ac:dyDescent="0.15">
      <c r="A33" s="179" t="str">
        <f>IF(連結実質赤字比率に係る赤字・黒字の構成分析!C$37="",NA(),連結実質赤字比率に係る赤字・黒字の構成分析!C$37)</f>
        <v>介護保険事業特別会計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0.83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0.46</v>
      </c>
    </row>
    <row r="34" spans="1:16" x14ac:dyDescent="0.15">
      <c r="A34" s="179" t="str">
        <f>IF(連結実質赤字比率に係る赤字・黒字の構成分析!C$36="",NA(),連結実質赤字比率に係る赤字・黒字の構成分析!C$36)</f>
        <v>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0.16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1.1399999999999999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0.56000000000000005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0.47</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3.74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3.72</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3.42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3.18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2.5499999999999998</v>
      </c>
    </row>
    <row r="36" spans="1:16" x14ac:dyDescent="0.15">
      <c r="A36" s="179" t="str">
        <f>IF(連結実質赤字比率に係る赤字・黒字の構成分析!C$34="",NA(),連結実質赤字比率に係る赤字・黒字の構成分析!C$34)</f>
        <v>病院事業会計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1.1200000000000001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1.84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3.93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4.37</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1753</v>
      </c>
      <c r="E42" s="180"/>
      <c r="F42" s="180"/>
      <c r="G42" s="180">
        <f>'実質公債費比率（分子）の構造'!L$52</f>
        <v>1803</v>
      </c>
      <c r="H42" s="180"/>
      <c r="I42" s="180"/>
      <c r="J42" s="180">
        <f>'実質公債費比率（分子）の構造'!M$52</f>
        <v>1735</v>
      </c>
      <c r="K42" s="180"/>
      <c r="L42" s="180"/>
      <c r="M42" s="180">
        <f>'実質公債費比率（分子）の構造'!N$52</f>
        <v>1715</v>
      </c>
      <c r="N42" s="180"/>
      <c r="O42" s="180"/>
      <c r="P42" s="180">
        <f>'実質公債費比率（分子）の構造'!O$52</f>
        <v>1870</v>
      </c>
    </row>
    <row r="43" spans="1:16" x14ac:dyDescent="0.15">
      <c r="A43" s="180" t="s">
        <v>63</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64</v>
      </c>
      <c r="B44" s="180">
        <f>'実質公債費比率（分子）の構造'!K$50</f>
        <v>9</v>
      </c>
      <c r="C44" s="180"/>
      <c r="D44" s="180"/>
      <c r="E44" s="180">
        <f>'実質公債費比率（分子）の構造'!L$50</f>
        <v>9</v>
      </c>
      <c r="F44" s="180"/>
      <c r="G44" s="180"/>
      <c r="H44" s="180">
        <f>'実質公債費比率（分子）の構造'!M$50</f>
        <v>8</v>
      </c>
      <c r="I44" s="180"/>
      <c r="J44" s="180"/>
      <c r="K44" s="180">
        <f>'実質公債費比率（分子）の構造'!N$50</f>
        <v>8</v>
      </c>
      <c r="L44" s="180"/>
      <c r="M44" s="180"/>
      <c r="N44" s="180">
        <f>'実質公債費比率（分子）の構造'!O$50</f>
        <v>3</v>
      </c>
      <c r="O44" s="180"/>
      <c r="P44" s="180"/>
    </row>
    <row r="45" spans="1:16" x14ac:dyDescent="0.15">
      <c r="A45" s="180" t="s">
        <v>65</v>
      </c>
      <c r="B45" s="180">
        <f>'実質公債費比率（分子）の構造'!K$49</f>
        <v>1</v>
      </c>
      <c r="C45" s="180"/>
      <c r="D45" s="180"/>
      <c r="E45" s="180">
        <f>'実質公債費比率（分子）の構造'!L$49</f>
        <v>1</v>
      </c>
      <c r="F45" s="180"/>
      <c r="G45" s="180"/>
      <c r="H45" s="180">
        <f>'実質公債費比率（分子）の構造'!M$49</f>
        <v>1</v>
      </c>
      <c r="I45" s="180"/>
      <c r="J45" s="180"/>
      <c r="K45" s="180">
        <f>'実質公債費比率（分子）の構造'!N$49</f>
        <v>1</v>
      </c>
      <c r="L45" s="180"/>
      <c r="M45" s="180"/>
      <c r="N45" s="180">
        <f>'実質公債費比率（分子）の構造'!O$49</f>
        <v>1</v>
      </c>
      <c r="O45" s="180"/>
      <c r="P45" s="180"/>
    </row>
    <row r="46" spans="1:16" x14ac:dyDescent="0.15">
      <c r="A46" s="180" t="s">
        <v>66</v>
      </c>
      <c r="B46" s="180">
        <f>'実質公債費比率（分子）の構造'!K$48</f>
        <v>658</v>
      </c>
      <c r="C46" s="180"/>
      <c r="D46" s="180"/>
      <c r="E46" s="180">
        <f>'実質公債費比率（分子）の構造'!L$48</f>
        <v>658</v>
      </c>
      <c r="F46" s="180"/>
      <c r="G46" s="180"/>
      <c r="H46" s="180">
        <f>'実質公債費比率（分子）の構造'!M$48</f>
        <v>627</v>
      </c>
      <c r="I46" s="180"/>
      <c r="J46" s="180"/>
      <c r="K46" s="180">
        <f>'実質公債費比率（分子）の構造'!N$48</f>
        <v>530</v>
      </c>
      <c r="L46" s="180"/>
      <c r="M46" s="180"/>
      <c r="N46" s="180">
        <f>'実質公債費比率（分子）の構造'!O$48</f>
        <v>564</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2207</v>
      </c>
      <c r="C49" s="180"/>
      <c r="D49" s="180"/>
      <c r="E49" s="180">
        <f>'実質公債費比率（分子）の構造'!L$45</f>
        <v>2233</v>
      </c>
      <c r="F49" s="180"/>
      <c r="G49" s="180"/>
      <c r="H49" s="180">
        <f>'実質公債費比率（分子）の構造'!M$45</f>
        <v>2198</v>
      </c>
      <c r="I49" s="180"/>
      <c r="J49" s="180"/>
      <c r="K49" s="180">
        <f>'実質公債費比率（分子）の構造'!N$45</f>
        <v>2159</v>
      </c>
      <c r="L49" s="180"/>
      <c r="M49" s="180"/>
      <c r="N49" s="180">
        <f>'実質公債費比率（分子）の構造'!O$45</f>
        <v>2412</v>
      </c>
      <c r="O49" s="180"/>
      <c r="P49" s="180"/>
    </row>
    <row r="50" spans="1:16" x14ac:dyDescent="0.15">
      <c r="A50" s="180" t="s">
        <v>70</v>
      </c>
      <c r="B50" s="180" t="e">
        <f>NA()</f>
        <v>#N/A</v>
      </c>
      <c r="C50" s="180">
        <f>IF(ISNUMBER('実質公債費比率（分子）の構造'!K$53),'実質公債費比率（分子）の構造'!K$53,NA())</f>
        <v>1122</v>
      </c>
      <c r="D50" s="180" t="e">
        <f>NA()</f>
        <v>#N/A</v>
      </c>
      <c r="E50" s="180" t="e">
        <f>NA()</f>
        <v>#N/A</v>
      </c>
      <c r="F50" s="180">
        <f>IF(ISNUMBER('実質公債費比率（分子）の構造'!L$53),'実質公債費比率（分子）の構造'!L$53,NA())</f>
        <v>1098</v>
      </c>
      <c r="G50" s="180" t="e">
        <f>NA()</f>
        <v>#N/A</v>
      </c>
      <c r="H50" s="180" t="e">
        <f>NA()</f>
        <v>#N/A</v>
      </c>
      <c r="I50" s="180">
        <f>IF(ISNUMBER('実質公債費比率（分子）の構造'!M$53),'実質公債費比率（分子）の構造'!M$53,NA())</f>
        <v>1099</v>
      </c>
      <c r="J50" s="180" t="e">
        <f>NA()</f>
        <v>#N/A</v>
      </c>
      <c r="K50" s="180" t="e">
        <f>NA()</f>
        <v>#N/A</v>
      </c>
      <c r="L50" s="180">
        <f>IF(ISNUMBER('実質公債費比率（分子）の構造'!N$53),'実質公債費比率（分子）の構造'!N$53,NA())</f>
        <v>983</v>
      </c>
      <c r="M50" s="180" t="e">
        <f>NA()</f>
        <v>#N/A</v>
      </c>
      <c r="N50" s="180" t="e">
        <f>NA()</f>
        <v>#N/A</v>
      </c>
      <c r="O50" s="180">
        <f>IF(ISNUMBER('実質公債費比率（分子）の構造'!O$53),'実質公債費比率（分子）の構造'!O$53,NA())</f>
        <v>1110</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17093</v>
      </c>
      <c r="E56" s="179"/>
      <c r="F56" s="179"/>
      <c r="G56" s="179">
        <f>'将来負担比率（分子）の構造'!J$52</f>
        <v>19070</v>
      </c>
      <c r="H56" s="179"/>
      <c r="I56" s="179"/>
      <c r="J56" s="179">
        <f>'将来負担比率（分子）の構造'!K$52</f>
        <v>19400</v>
      </c>
      <c r="K56" s="179"/>
      <c r="L56" s="179"/>
      <c r="M56" s="179">
        <f>'将来負担比率（分子）の構造'!L$52</f>
        <v>20102</v>
      </c>
      <c r="N56" s="179"/>
      <c r="O56" s="179"/>
      <c r="P56" s="179">
        <f>'将来負担比率（分子）の構造'!M$52</f>
        <v>20721</v>
      </c>
    </row>
    <row r="57" spans="1:16" x14ac:dyDescent="0.15">
      <c r="A57" s="179" t="s">
        <v>41</v>
      </c>
      <c r="B57" s="179"/>
      <c r="C57" s="179"/>
      <c r="D57" s="179">
        <f>'将来負担比率（分子）の構造'!I$51</f>
        <v>2538</v>
      </c>
      <c r="E57" s="179"/>
      <c r="F57" s="179"/>
      <c r="G57" s="179">
        <f>'将来負担比率（分子）の構造'!J$51</f>
        <v>2542</v>
      </c>
      <c r="H57" s="179"/>
      <c r="I57" s="179"/>
      <c r="J57" s="179">
        <f>'将来負担比率（分子）の構造'!K$51</f>
        <v>2658</v>
      </c>
      <c r="K57" s="179"/>
      <c r="L57" s="179"/>
      <c r="M57" s="179">
        <f>'将来負担比率（分子）の構造'!L$51</f>
        <v>2864</v>
      </c>
      <c r="N57" s="179"/>
      <c r="O57" s="179"/>
      <c r="P57" s="179">
        <f>'将来負担比率（分子）の構造'!M$51</f>
        <v>2704</v>
      </c>
    </row>
    <row r="58" spans="1:16" x14ac:dyDescent="0.15">
      <c r="A58" s="179" t="s">
        <v>40</v>
      </c>
      <c r="B58" s="179"/>
      <c r="C58" s="179"/>
      <c r="D58" s="179">
        <f>'将来負担比率（分子）の構造'!I$50</f>
        <v>2623</v>
      </c>
      <c r="E58" s="179"/>
      <c r="F58" s="179"/>
      <c r="G58" s="179">
        <f>'将来負担比率（分子）の構造'!J$50</f>
        <v>2601</v>
      </c>
      <c r="H58" s="179"/>
      <c r="I58" s="179"/>
      <c r="J58" s="179">
        <f>'将来負担比率（分子）の構造'!K$50</f>
        <v>2606</v>
      </c>
      <c r="K58" s="179"/>
      <c r="L58" s="179"/>
      <c r="M58" s="179">
        <f>'将来負担比率（分子）の構造'!L$50</f>
        <v>2361</v>
      </c>
      <c r="N58" s="179"/>
      <c r="O58" s="179"/>
      <c r="P58" s="179">
        <f>'将来負担比率（分子）の構造'!M$50</f>
        <v>2194</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f>'将来負担比率（分子）の構造'!I$46</f>
        <v>90</v>
      </c>
      <c r="C61" s="179"/>
      <c r="D61" s="179"/>
      <c r="E61" s="179">
        <f>'将来負担比率（分子）の構造'!J$46</f>
        <v>90</v>
      </c>
      <c r="F61" s="179"/>
      <c r="G61" s="179"/>
      <c r="H61" s="179">
        <f>'将来負担比率（分子）の構造'!K$46</f>
        <v>90</v>
      </c>
      <c r="I61" s="179"/>
      <c r="J61" s="179"/>
      <c r="K61" s="179">
        <f>'将来負担比率（分子）の構造'!L$46</f>
        <v>90</v>
      </c>
      <c r="L61" s="179"/>
      <c r="M61" s="179"/>
      <c r="N61" s="179">
        <f>'将来負担比率（分子）の構造'!M$46</f>
        <v>87</v>
      </c>
      <c r="O61" s="179"/>
      <c r="P61" s="179"/>
    </row>
    <row r="62" spans="1:16" x14ac:dyDescent="0.15">
      <c r="A62" s="179" t="s">
        <v>34</v>
      </c>
      <c r="B62" s="179">
        <f>'将来負担比率（分子）の構造'!I$45</f>
        <v>2659</v>
      </c>
      <c r="C62" s="179"/>
      <c r="D62" s="179"/>
      <c r="E62" s="179">
        <f>'将来負担比率（分子）の構造'!J$45</f>
        <v>2584</v>
      </c>
      <c r="F62" s="179"/>
      <c r="G62" s="179"/>
      <c r="H62" s="179">
        <f>'将来負担比率（分子）の構造'!K$45</f>
        <v>2458</v>
      </c>
      <c r="I62" s="179"/>
      <c r="J62" s="179"/>
      <c r="K62" s="179">
        <f>'将来負担比率（分子）の構造'!L$45</f>
        <v>2348</v>
      </c>
      <c r="L62" s="179"/>
      <c r="M62" s="179"/>
      <c r="N62" s="179">
        <f>'将来負担比率（分子）の構造'!M$45</f>
        <v>2240</v>
      </c>
      <c r="O62" s="179"/>
      <c r="P62" s="179"/>
    </row>
    <row r="63" spans="1:16" x14ac:dyDescent="0.15">
      <c r="A63" s="179" t="s">
        <v>33</v>
      </c>
      <c r="B63" s="179">
        <f>'将来負担比率（分子）の構造'!I$44</f>
        <v>7</v>
      </c>
      <c r="C63" s="179"/>
      <c r="D63" s="179"/>
      <c r="E63" s="179">
        <f>'将来負担比率（分子）の構造'!J$44</f>
        <v>6</v>
      </c>
      <c r="F63" s="179"/>
      <c r="G63" s="179"/>
      <c r="H63" s="179">
        <f>'将来負担比率（分子）の構造'!K$44</f>
        <v>5</v>
      </c>
      <c r="I63" s="179"/>
      <c r="J63" s="179"/>
      <c r="K63" s="179">
        <f>'将来負担比率（分子）の構造'!L$44</f>
        <v>4</v>
      </c>
      <c r="L63" s="179"/>
      <c r="M63" s="179"/>
      <c r="N63" s="179">
        <f>'将来負担比率（分子）の構造'!M$44</f>
        <v>3</v>
      </c>
      <c r="O63" s="179"/>
      <c r="P63" s="179"/>
    </row>
    <row r="64" spans="1:16" x14ac:dyDescent="0.15">
      <c r="A64" s="179" t="s">
        <v>32</v>
      </c>
      <c r="B64" s="179">
        <f>'将来負担比率（分子）の構造'!I$43</f>
        <v>6821</v>
      </c>
      <c r="C64" s="179"/>
      <c r="D64" s="179"/>
      <c r="E64" s="179">
        <f>'将来負担比率（分子）の構造'!J$43</f>
        <v>6587</v>
      </c>
      <c r="F64" s="179"/>
      <c r="G64" s="179"/>
      <c r="H64" s="179">
        <f>'将来負担比率（分子）の構造'!K$43</f>
        <v>6227</v>
      </c>
      <c r="I64" s="179"/>
      <c r="J64" s="179"/>
      <c r="K64" s="179">
        <f>'将来負担比率（分子）の構造'!L$43</f>
        <v>6296</v>
      </c>
      <c r="L64" s="179"/>
      <c r="M64" s="179"/>
      <c r="N64" s="179">
        <f>'将来負担比率（分子）の構造'!M$43</f>
        <v>6300</v>
      </c>
      <c r="O64" s="179"/>
      <c r="P64" s="179"/>
    </row>
    <row r="65" spans="1:16" x14ac:dyDescent="0.15">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f>'将来負担比率（分子）の構造'!L$42</f>
        <v>231</v>
      </c>
      <c r="L65" s="179"/>
      <c r="M65" s="179"/>
      <c r="N65" s="179" t="str">
        <f>'将来負担比率（分子）の構造'!M$42</f>
        <v>-</v>
      </c>
      <c r="O65" s="179"/>
      <c r="P65" s="179"/>
    </row>
    <row r="66" spans="1:16" x14ac:dyDescent="0.15">
      <c r="A66" s="179" t="s">
        <v>30</v>
      </c>
      <c r="B66" s="179">
        <f>'将来負担比率（分子）の構造'!I$41</f>
        <v>24351</v>
      </c>
      <c r="C66" s="179"/>
      <c r="D66" s="179"/>
      <c r="E66" s="179">
        <f>'将来負担比率（分子）の構造'!J$41</f>
        <v>26389</v>
      </c>
      <c r="F66" s="179"/>
      <c r="G66" s="179"/>
      <c r="H66" s="179">
        <f>'将来負担比率（分子）の構造'!K$41</f>
        <v>26692</v>
      </c>
      <c r="I66" s="179"/>
      <c r="J66" s="179"/>
      <c r="K66" s="179">
        <f>'将来負担比率（分子）の構造'!L$41</f>
        <v>27679</v>
      </c>
      <c r="L66" s="179"/>
      <c r="M66" s="179"/>
      <c r="N66" s="179">
        <f>'将来負担比率（分子）の構造'!M$41</f>
        <v>28653</v>
      </c>
      <c r="O66" s="179"/>
      <c r="P66" s="179"/>
    </row>
    <row r="67" spans="1:16" x14ac:dyDescent="0.15">
      <c r="A67" s="179" t="s">
        <v>74</v>
      </c>
      <c r="B67" s="179" t="e">
        <f>NA()</f>
        <v>#N/A</v>
      </c>
      <c r="C67" s="179">
        <f>IF(ISNUMBER('将来負担比率（分子）の構造'!I$53), IF('将来負担比率（分子）の構造'!I$53 &lt; 0, 0, '将来負担比率（分子）の構造'!I$53), NA())</f>
        <v>11674</v>
      </c>
      <c r="D67" s="179" t="e">
        <f>NA()</f>
        <v>#N/A</v>
      </c>
      <c r="E67" s="179" t="e">
        <f>NA()</f>
        <v>#N/A</v>
      </c>
      <c r="F67" s="179">
        <f>IF(ISNUMBER('将来負担比率（分子）の構造'!J$53), IF('将来負担比率（分子）の構造'!J$53 &lt; 0, 0, '将来負担比率（分子）の構造'!J$53), NA())</f>
        <v>11443</v>
      </c>
      <c r="G67" s="179" t="e">
        <f>NA()</f>
        <v>#N/A</v>
      </c>
      <c r="H67" s="179" t="e">
        <f>NA()</f>
        <v>#N/A</v>
      </c>
      <c r="I67" s="179">
        <f>IF(ISNUMBER('将来負担比率（分子）の構造'!K$53), IF('将来負担比率（分子）の構造'!K$53 &lt; 0, 0, '将来負担比率（分子）の構造'!K$53), NA())</f>
        <v>10808</v>
      </c>
      <c r="J67" s="179" t="e">
        <f>NA()</f>
        <v>#N/A</v>
      </c>
      <c r="K67" s="179" t="e">
        <f>NA()</f>
        <v>#N/A</v>
      </c>
      <c r="L67" s="179">
        <f>IF(ISNUMBER('将来負担比率（分子）の構造'!L$53), IF('将来負担比率（分子）の構造'!L$53 &lt; 0, 0, '将来負担比率（分子）の構造'!L$53), NA())</f>
        <v>11322</v>
      </c>
      <c r="M67" s="179" t="e">
        <f>NA()</f>
        <v>#N/A</v>
      </c>
      <c r="N67" s="179" t="e">
        <f>NA()</f>
        <v>#N/A</v>
      </c>
      <c r="O67" s="179">
        <f>IF(ISNUMBER('将来負担比率（分子）の構造'!M$53), IF('将来負担比率（分子）の構造'!M$53 &lt; 0, 0, '将来負担比率（分子）の構造'!M$53), NA())</f>
        <v>11664</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1442</v>
      </c>
      <c r="C72" s="183">
        <f>基金残高に係る経年分析!G55</f>
        <v>1152</v>
      </c>
      <c r="D72" s="183">
        <f>基金残高に係る経年分析!H55</f>
        <v>1022</v>
      </c>
    </row>
    <row r="73" spans="1:16" x14ac:dyDescent="0.15">
      <c r="A73" s="182" t="s">
        <v>77</v>
      </c>
      <c r="B73" s="183">
        <f>基金残高に係る経年分析!F56</f>
        <v>22</v>
      </c>
      <c r="C73" s="183">
        <f>基金残高に係る経年分析!G56</f>
        <v>22</v>
      </c>
      <c r="D73" s="183">
        <f>基金残高に係る経年分析!H56</f>
        <v>22</v>
      </c>
    </row>
    <row r="74" spans="1:16" x14ac:dyDescent="0.15">
      <c r="A74" s="182" t="s">
        <v>78</v>
      </c>
      <c r="B74" s="183">
        <f>基金残高に係る経年分析!F57</f>
        <v>1947</v>
      </c>
      <c r="C74" s="183">
        <f>基金残高に係る経年分析!G57</f>
        <v>1795</v>
      </c>
      <c r="D74" s="183">
        <f>基金残高に係る経年分析!H57</f>
        <v>1076</v>
      </c>
    </row>
  </sheetData>
  <sheetProtection algorithmName="SHA-512" hashValue="c0WN7wHEAYV++GuCsigLCfjq5KFznqsCj7gY6ej+YEYqOAGuwO/EzmFdadGpriY2J5c4A9DwSfIihfM2V41KLg==" saltValue="iHfSeQXt5IYm6AT9AiAp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2021-03-16T06:40:26Z</cp:lastPrinted>
  <dcterms:created xsi:type="dcterms:W3CDTF">2021-02-05T00:33:40Z</dcterms:created>
  <dcterms:modified xsi:type="dcterms:W3CDTF">2021-10-20T00:34:15Z</dcterms:modified>
  <cp:category/>
</cp:coreProperties>
</file>