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52.8\shibetsu\建設水道部\上下水道係\00 共通\201　通知・照会\01　道\経営比較分析表\R4　公営企業に係る経営比較分析表（令和3年度決算）の分析等について\下水\"/>
    </mc:Choice>
  </mc:AlternateContent>
  <workbookProtection workbookAlgorithmName="SHA-512" workbookHashValue="7sFY+nbF1sAAQf6jJAWH3PvzuEA+yRhAI3rMhy/ODrGvezyGofRQv6JuF7+g3Qyn2fHSZebOTZgyn50ig4vppw==" workbookSaltValue="OsA4i1OdbLwzqHuAvIsKOw==" workbookSpinCount="100000" lockStructure="1"/>
  <bookViews>
    <workbookView xWindow="0" yWindow="0" windowWidth="12930" windowHeight="934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<sst xmlns="http://schemas.openxmlformats.org/spreadsheetml/2006/main" count="236" uniqueCount="120">
  <si>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</si>
  <si>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</si>
  <si>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</si>
  <si>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</si>
  <si>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</si>
  <si>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</si>
  <si>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</si>
  <si>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</si>
  <si>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</si>
  <si>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</si>
  <si>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</si>
  <si>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</si>
  <si>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</si>
  <si>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</si>
  <si>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</si>
  <si>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</si>
  <si>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</si>
  <si>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</si>
  <si>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</si>
  <si>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</si>
  <si>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</si>
  <si>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</si>
  <si>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</si>
  <si>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</si>
  <si>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</si>
  <si>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</si>
  <si>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</si>
  <si>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</si>
  <si>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</si>
  <si>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</si>
  <si>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</si>
  <si>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</si>
  <si>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</si>
  <si>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</si>
  <si>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</si>
  <si>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</si>
  <si>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</si>
  <si>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</si>
  <si>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</si>
  <si>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</si>
  <si>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</si>
  <si>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</si>
  <si>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</si>
  <si>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</si>
  <si>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</si>
  <si>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</si>
  <si>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</si>
  <si>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</si>
  <si>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</si>
  <si>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</si>
  <si>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</si>
  <si>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</si>
  <si>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</si>
  <si>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</si>
  <si>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</si>
  <si>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</si>
  <si>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</si>
  <si>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</si>
  <si>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</si>
  <si>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</si>
  <si>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</si>
  <si>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</si>
  <si>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</si>
  <si>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</si>
  <si>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</si>
  <si>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</si>
  <si>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</si>
  <si>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</si>
  <si>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</si>
  <si>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</si>
  <si>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</si>
  <si>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</si>
  <si>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</si>
  <si>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</si>
  <si>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</si>
  <si>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</si>
  <si>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</si>
  <si>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</si>
  <si>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</si>
  <si>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</si>
  <si>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</si>
  <si>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</si>
  <si>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</si>
  <si>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</si>
  <si>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</si>
  <si>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</si>
  <si>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</si>
  <si>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</si>
  <si>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</si>
  <si>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</si>
  <si>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</si>
  <si>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</si>
  <si>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</si>
  <si>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</si>
  <si>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</si>
  <si>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</si>
  <si>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</si>
  <si>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</si>
  <si>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士別市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</si>
  <si>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</si>
  <si>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</si>
  <si>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</si>
  <si>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</si>
  <si>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</si>
  <si>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</si>
  <si>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</si>
  <si>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</si>
  <si>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</si>
  <si>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</si>
  <si>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</si>
  <si>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</si>
  <si>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</si>
  <si>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</si>
  <si>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</si>
  <si>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</si>
  <si>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</si>
  <si>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</si>
  <si>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経営指標は前年度に比べてほぼ横ばいで推移しています。
　経費回収率は100％を下回っており、一般会計に依存している状態といえます。
　人口が減少しているなかで、引き続き経費の節減に取り組み、経営の健全化を推進します。
　</t>
    <rPh sb="68" eb="70">
      <t>ジンコウ</t>
    </rPh>
    <rPh sb="71" eb="73">
      <t>ゲンショウ</t>
    </rPh>
    <rPh sb="81" eb="82">
      <t>ヒ</t>
    </rPh>
    <rPh sb="83" eb="84">
      <t>ツヅ</t>
    </rPh>
    <rPh sb="85" eb="87">
      <t>ケイヒ</t>
    </rPh>
    <rPh sb="88" eb="90">
      <t>セツゲン</t>
    </rPh>
    <rPh sb="91" eb="92">
      <t>ト</t>
    </rPh>
    <rPh sb="93" eb="94">
      <t>ク</t>
    </rPh>
    <rPh sb="96" eb="98">
      <t>ケイエイ</t>
    </rPh>
    <rPh sb="99" eb="102">
      <t>ケンゼンカ</t>
    </rPh>
    <rPh sb="103" eb="105">
      <t>スイシン</t>
    </rPh>
    <phoneticPr fontId="4"/>
  </si>
  <si>
    <t>　平成６年度から事業開始しているため、耐用年数を経過した管渠施設は存在しないことで、管渠改善率は0％になっています。
　多くの施設が設置から約30年経過しているため、ストックマネジメント計画や経営戦略に基づき計画的な更新を実施します。</t>
    <rPh sb="5" eb="6">
      <t>ド</t>
    </rPh>
    <rPh sb="42" eb="44">
      <t>カンキョ</t>
    </rPh>
    <rPh sb="44" eb="47">
      <t>カイゼンリツ</t>
    </rPh>
    <rPh sb="60" eb="61">
      <t>オオ</t>
    </rPh>
    <rPh sb="63" eb="65">
      <t>シセツ</t>
    </rPh>
    <phoneticPr fontId="4"/>
  </si>
  <si>
    <t>　本事業は、平成17年に公共下水道地区と合併したことから、地域間の格差を生じさせないため、平成20年に公共下水道地区の料金と再編しています。
　このため、経費回収率が低く汚水処理費を料金収入で賄えていない状況であり、収支の不足分は一般会計からの繰入金に依存している状況です。
　「士別市下水道事業経営戦略」に基づき、維持管理費等の節減に努めるとともに、施設の在り方について検討を進めます。
　また、経営状況の透明化を図るため、公営企業法の適用に向けた取り組みを進めています。</t>
    <rPh sb="6" eb="8">
      <t>ヘイセイ</t>
    </rPh>
    <rPh sb="45" eb="47">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</si>
</sst>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00-4214-BB79-87F26B571EA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EA00-4214-BB79-87F26B571EA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48</c:v>
                </c:pt>
                <c:pt idx="1">
                  <c:v>48</c:v>
                </c:pt>
                <c:pt idx="2">
                  <c:v>38.94</c:v>
                </c:pt>
                <c:pt idx="3">
                  <c:v>43.13</c:v>
                </c:pt>
                <c:pt idx="4">
                  <c:v>44.63</c:v>
                </c:pt>
              </c:numCache>
            </c:numRef>
          </c:val>
          <c:extLst>
            <c:ext xmlns:c16="http://schemas.microsoft.com/office/drawing/2014/chart" uri="{C3380CC4-5D6E-409C-BE32-E72D297353CC}">
              <c16:uniqueId val="{00000000-3FF5-4F2D-9C96-EF4B94503F8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3FF5-4F2D-9C96-EF4B94503F8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79.849999999999994</c:v>
                </c:pt>
                <c:pt idx="1">
                  <c:v>88.21</c:v>
                </c:pt>
                <c:pt idx="2">
                  <c:v>87.59</c:v>
                </c:pt>
                <c:pt idx="3">
                  <c:v>88.11</c:v>
                </c:pt>
                <c:pt idx="4">
                  <c:v>85.68</c:v>
                </c:pt>
              </c:numCache>
            </c:numRef>
          </c:val>
          <c:extLst>
            <c:ext xmlns:c16="http://schemas.microsoft.com/office/drawing/2014/chart" uri="{C3380CC4-5D6E-409C-BE32-E72D297353CC}">
              <c16:uniqueId val="{00000000-CB7B-4360-AA34-B0B58E8B97A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CB7B-4360-AA34-B0B58E8B97A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c:v>
                </c:pt>
                <c:pt idx="1">
                  <c:v>100</c:v>
                </c:pt>
                <c:pt idx="2">
                  <c:v>100.09</c:v>
                </c:pt>
                <c:pt idx="3">
                  <c:v>99.88</c:v>
                </c:pt>
                <c:pt idx="4">
                  <c:v>100</c:v>
                </c:pt>
              </c:numCache>
            </c:numRef>
          </c:val>
          <c:extLst>
            <c:ext xmlns:c16="http://schemas.microsoft.com/office/drawing/2014/chart" uri="{C3380CC4-5D6E-409C-BE32-E72D297353CC}">
              <c16:uniqueId val="{00000000-0C3A-4228-9C78-78AEA89946C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3A-4228-9C78-78AEA89946C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7A-44A7-A34E-9545D60A700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7A-44A7-A34E-9545D60A700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BD-4016-B74F-8290F2BD622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BD-4016-B74F-8290F2BD622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0E-4D15-9598-7E2379067CD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0E-4D15-9598-7E2379067CD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38-4B03-8B1F-56DB54EABE8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38-4B03-8B1F-56DB54EABE8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2659.6</c:v>
                </c:pt>
                <c:pt idx="1">
                  <c:v>2662.49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140-4999-A81C-8CE3BB26B7F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1140-4999-A81C-8CE3BB26B7F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52.84</c:v>
                </c:pt>
                <c:pt idx="1">
                  <c:v>42.52</c:v>
                </c:pt>
                <c:pt idx="2">
                  <c:v>46.21</c:v>
                </c:pt>
                <c:pt idx="3">
                  <c:v>44.94</c:v>
                </c:pt>
                <c:pt idx="4">
                  <c:v>44.54</c:v>
                </c:pt>
              </c:numCache>
            </c:numRef>
          </c:val>
          <c:extLst>
            <c:ext xmlns:c16="http://schemas.microsoft.com/office/drawing/2014/chart" uri="{C3380CC4-5D6E-409C-BE32-E72D297353CC}">
              <c16:uniqueId val="{00000000-2C65-4451-B20A-25A4AE61F14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2C65-4451-B20A-25A4AE61F14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260.70999999999998</c:v>
                </c:pt>
                <c:pt idx="1">
                  <c:v>327.45999999999998</c:v>
                </c:pt>
                <c:pt idx="2">
                  <c:v>302.39</c:v>
                </c:pt>
                <c:pt idx="3">
                  <c:v>319.29000000000002</c:v>
                </c:pt>
                <c:pt idx="4">
                  <c:v>322.17</c:v>
                </c:pt>
              </c:numCache>
            </c:numRef>
          </c:val>
          <c:extLst>
            <c:ext xmlns:c16="http://schemas.microsoft.com/office/drawing/2014/chart" uri="{C3380CC4-5D6E-409C-BE32-E72D297353CC}">
              <c16:uniqueId val="{00000000-1815-49C0-9E63-1C7F6BFADF7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1815-49C0-9E63-1C7F6BFADF7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北海道　士別市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17676</v>
      </c>
      <c r="AM8" s="46"/>
      <c r="AN8" s="46"/>
      <c r="AO8" s="46"/>
      <c r="AP8" s="46"/>
      <c r="AQ8" s="46"/>
      <c r="AR8" s="46"/>
      <c r="AS8" s="46"/>
      <c r="AT8" s="45">
        <f>データ!T6</f>
        <v>1119.22</v>
      </c>
      <c r="AU8" s="45"/>
      <c r="AV8" s="45"/>
      <c r="AW8" s="45"/>
      <c r="AX8" s="45"/>
      <c r="AY8" s="45"/>
      <c r="AZ8" s="45"/>
      <c r="BA8" s="45"/>
      <c r="BB8" s="45">
        <f>データ!U6</f>
        <v>15.79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5.43</v>
      </c>
      <c r="Q10" s="45"/>
      <c r="R10" s="45"/>
      <c r="S10" s="45"/>
      <c r="T10" s="45"/>
      <c r="U10" s="45"/>
      <c r="V10" s="45"/>
      <c r="W10" s="45">
        <f>データ!Q6</f>
        <v>73.66</v>
      </c>
      <c r="X10" s="45"/>
      <c r="Y10" s="45"/>
      <c r="Z10" s="45"/>
      <c r="AA10" s="45"/>
      <c r="AB10" s="45"/>
      <c r="AC10" s="45"/>
      <c r="AD10" s="46">
        <f>データ!R6</f>
        <v>3131</v>
      </c>
      <c r="AE10" s="46"/>
      <c r="AF10" s="46"/>
      <c r="AG10" s="46"/>
      <c r="AH10" s="46"/>
      <c r="AI10" s="46"/>
      <c r="AJ10" s="46"/>
      <c r="AK10" s="2"/>
      <c r="AL10" s="46">
        <f>データ!V6</f>
        <v>950</v>
      </c>
      <c r="AM10" s="46"/>
      <c r="AN10" s="46"/>
      <c r="AO10" s="46"/>
      <c r="AP10" s="46"/>
      <c r="AQ10" s="46"/>
      <c r="AR10" s="46"/>
      <c r="AS10" s="46"/>
      <c r="AT10" s="45">
        <f>データ!W6</f>
        <v>0.95</v>
      </c>
      <c r="AU10" s="45"/>
      <c r="AV10" s="45"/>
      <c r="AW10" s="45"/>
      <c r="AX10" s="45"/>
      <c r="AY10" s="45"/>
      <c r="AZ10" s="45"/>
      <c r="BA10" s="45"/>
      <c r="BB10" s="45">
        <f>データ!X6</f>
        <v>1000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44</v>
      </c>
      <c r="O86" s="12" t="str">
        <f>データ!EO6</f>
        <v>【0.15】</v>
      </c>
    </row>
  </sheetData>
  <sheetProtection algorithmName="SHA-512" hashValue="d/6zOHyrcAsB6lb1Jrj6ECJtouvqD4WuMd0dTqUxHVcvrMjZ223wSZY966cE126DQZeOdorkAYaGo3YjsOu7Ng==" saltValue="dr38bWKcPDVUIH2I4dsd+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12203</v>
      </c>
      <c r="D6" s="19">
        <f t="shared" si="3"/>
        <v>47</v>
      </c>
      <c r="E6" s="19">
        <f t="shared" si="3"/>
        <v>17</v>
      </c>
      <c r="F6" s="19">
        <f t="shared" si="3"/>
        <v>4</v>
      </c>
      <c r="G6" s="19">
        <f t="shared" si="3"/>
        <v>0</v>
      </c>
      <c r="H6" s="19" t="str">
        <f t="shared" si="3"/>
        <v>北海道　士別市</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5.43</v>
      </c>
      <c r="Q6" s="20">
        <f t="shared" si="3"/>
        <v>73.66</v>
      </c>
      <c r="R6" s="20">
        <f t="shared" si="3"/>
        <v>3131</v>
      </c>
      <c r="S6" s="20">
        <f t="shared" si="3"/>
        <v>17676</v>
      </c>
      <c r="T6" s="20">
        <f t="shared" si="3"/>
        <v>1119.22</v>
      </c>
      <c r="U6" s="20">
        <f t="shared" si="3"/>
        <v>15.79</v>
      </c>
      <c r="V6" s="20">
        <f t="shared" si="3"/>
        <v>950</v>
      </c>
      <c r="W6" s="20">
        <f t="shared" si="3"/>
        <v>0.95</v>
      </c>
      <c r="X6" s="20">
        <f t="shared" si="3"/>
        <v>1000</v>
      </c>
      <c r="Y6" s="21">
        <f>IF(Y7="",NA(),Y7)</f>
        <v>100</v>
      </c>
      <c r="Z6" s="21">
        <f t="shared" ref="Z6:AH6" si="4">IF(Z7="",NA(),Z7)</f>
        <v>100</v>
      </c>
      <c r="AA6" s="21">
        <f t="shared" si="4"/>
        <v>100.09</v>
      </c>
      <c r="AB6" s="21">
        <f t="shared" si="4"/>
        <v>99.88</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2659.6</v>
      </c>
      <c r="BG6" s="21">
        <f t="shared" ref="BG6:BO6" si="7">IF(BG7="",NA(),BG7)</f>
        <v>2662.49</v>
      </c>
      <c r="BH6" s="20">
        <f t="shared" si="7"/>
        <v>0</v>
      </c>
      <c r="BI6" s="20">
        <f t="shared" si="7"/>
        <v>0</v>
      </c>
      <c r="BJ6" s="20">
        <f t="shared" si="7"/>
        <v>0</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52.84</v>
      </c>
      <c r="BR6" s="21">
        <f t="shared" ref="BR6:BZ6" si="8">IF(BR7="",NA(),BR7)</f>
        <v>42.52</v>
      </c>
      <c r="BS6" s="21">
        <f t="shared" si="8"/>
        <v>46.21</v>
      </c>
      <c r="BT6" s="21">
        <f t="shared" si="8"/>
        <v>44.94</v>
      </c>
      <c r="BU6" s="21">
        <f t="shared" si="8"/>
        <v>44.54</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260.70999999999998</v>
      </c>
      <c r="CC6" s="21">
        <f t="shared" ref="CC6:CK6" si="9">IF(CC7="",NA(),CC7)</f>
        <v>327.45999999999998</v>
      </c>
      <c r="CD6" s="21">
        <f t="shared" si="9"/>
        <v>302.39</v>
      </c>
      <c r="CE6" s="21">
        <f t="shared" si="9"/>
        <v>319.29000000000002</v>
      </c>
      <c r="CF6" s="21">
        <f t="shared" si="9"/>
        <v>322.17</v>
      </c>
      <c r="CG6" s="21">
        <f t="shared" si="9"/>
        <v>221.81</v>
      </c>
      <c r="CH6" s="21">
        <f t="shared" si="9"/>
        <v>230.02</v>
      </c>
      <c r="CI6" s="21">
        <f t="shared" si="9"/>
        <v>228.47</v>
      </c>
      <c r="CJ6" s="21">
        <f t="shared" si="9"/>
        <v>224.88</v>
      </c>
      <c r="CK6" s="21">
        <f t="shared" si="9"/>
        <v>228.64</v>
      </c>
      <c r="CL6" s="20" t="str">
        <f>IF(CL7="","",IF(CL7="-","【-】","【"&amp;SUBSTITUTE(TEXT(CL7,"#,##0.00"),"-","△")&amp;"】"))</f>
        <v>【216.39】</v>
      </c>
      <c r="CM6" s="21">
        <f>IF(CM7="",NA(),CM7)</f>
        <v>48</v>
      </c>
      <c r="CN6" s="21">
        <f t="shared" ref="CN6:CV6" si="10">IF(CN7="",NA(),CN7)</f>
        <v>48</v>
      </c>
      <c r="CO6" s="21">
        <f t="shared" si="10"/>
        <v>38.94</v>
      </c>
      <c r="CP6" s="21">
        <f t="shared" si="10"/>
        <v>43.13</v>
      </c>
      <c r="CQ6" s="21">
        <f t="shared" si="10"/>
        <v>44.63</v>
      </c>
      <c r="CR6" s="21">
        <f t="shared" si="10"/>
        <v>43.36</v>
      </c>
      <c r="CS6" s="21">
        <f t="shared" si="10"/>
        <v>42.56</v>
      </c>
      <c r="CT6" s="21">
        <f t="shared" si="10"/>
        <v>42.47</v>
      </c>
      <c r="CU6" s="21">
        <f t="shared" si="10"/>
        <v>42.4</v>
      </c>
      <c r="CV6" s="21">
        <f t="shared" si="10"/>
        <v>42.28</v>
      </c>
      <c r="CW6" s="20" t="str">
        <f>IF(CW7="","",IF(CW7="-","【-】","【"&amp;SUBSTITUTE(TEXT(CW7,"#,##0.00"),"-","△")&amp;"】"))</f>
        <v>【42.57】</v>
      </c>
      <c r="CX6" s="21">
        <f>IF(CX7="",NA(),CX7)</f>
        <v>79.849999999999994</v>
      </c>
      <c r="CY6" s="21">
        <f t="shared" ref="CY6:DG6" si="11">IF(CY7="",NA(),CY7)</f>
        <v>88.21</v>
      </c>
      <c r="CZ6" s="21">
        <f t="shared" si="11"/>
        <v>87.59</v>
      </c>
      <c r="DA6" s="21">
        <f t="shared" si="11"/>
        <v>88.11</v>
      </c>
      <c r="DB6" s="21">
        <f t="shared" si="11"/>
        <v>85.68</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12203</v>
      </c>
      <c r="D7" s="23">
        <v>47</v>
      </c>
      <c r="E7" s="23">
        <v>17</v>
      </c>
      <c r="F7" s="23">
        <v>4</v>
      </c>
      <c r="G7" s="23">
        <v>0</v>
      </c>
      <c r="H7" s="23" t="s">
        <v>98</v>
      </c>
      <c r="I7" s="23" t="s">
        <v>99</v>
      </c>
      <c r="J7" s="23" t="s">
        <v>100</v>
      </c>
      <c r="K7" s="23" t="s">
        <v>101</v>
      </c>
      <c r="L7" s="23" t="s">
        <v>102</v>
      </c>
      <c r="M7" s="23" t="s">
        <v>103</v>
      </c>
      <c r="N7" s="24" t="s">
        <v>104</v>
      </c>
      <c r="O7" s="24" t="s">
        <v>105</v>
      </c>
      <c r="P7" s="24">
        <v>5.43</v>
      </c>
      <c r="Q7" s="24">
        <v>73.66</v>
      </c>
      <c r="R7" s="24">
        <v>3131</v>
      </c>
      <c r="S7" s="24">
        <v>17676</v>
      </c>
      <c r="T7" s="24">
        <v>1119.22</v>
      </c>
      <c r="U7" s="24">
        <v>15.79</v>
      </c>
      <c r="V7" s="24">
        <v>950</v>
      </c>
      <c r="W7" s="24">
        <v>0.95</v>
      </c>
      <c r="X7" s="24">
        <v>1000</v>
      </c>
      <c r="Y7" s="24">
        <v>100</v>
      </c>
      <c r="Z7" s="24">
        <v>100</v>
      </c>
      <c r="AA7" s="24">
        <v>100.09</v>
      </c>
      <c r="AB7" s="24">
        <v>99.88</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2659.6</v>
      </c>
      <c r="BG7" s="24">
        <v>2662.49</v>
      </c>
      <c r="BH7" s="24">
        <v>0</v>
      </c>
      <c r="BI7" s="24">
        <v>0</v>
      </c>
      <c r="BJ7" s="24">
        <v>0</v>
      </c>
      <c r="BK7" s="24">
        <v>1243.71</v>
      </c>
      <c r="BL7" s="24">
        <v>1194.1500000000001</v>
      </c>
      <c r="BM7" s="24">
        <v>1206.79</v>
      </c>
      <c r="BN7" s="24">
        <v>1258.43</v>
      </c>
      <c r="BO7" s="24">
        <v>1163.75</v>
      </c>
      <c r="BP7" s="24">
        <v>1201.79</v>
      </c>
      <c r="BQ7" s="24">
        <v>52.84</v>
      </c>
      <c r="BR7" s="24">
        <v>42.52</v>
      </c>
      <c r="BS7" s="24">
        <v>46.21</v>
      </c>
      <c r="BT7" s="24">
        <v>44.94</v>
      </c>
      <c r="BU7" s="24">
        <v>44.54</v>
      </c>
      <c r="BV7" s="24">
        <v>74.3</v>
      </c>
      <c r="BW7" s="24">
        <v>72.260000000000005</v>
      </c>
      <c r="BX7" s="24">
        <v>71.84</v>
      </c>
      <c r="BY7" s="24">
        <v>73.36</v>
      </c>
      <c r="BZ7" s="24">
        <v>72.599999999999994</v>
      </c>
      <c r="CA7" s="24">
        <v>75.31</v>
      </c>
      <c r="CB7" s="24">
        <v>260.70999999999998</v>
      </c>
      <c r="CC7" s="24">
        <v>327.45999999999998</v>
      </c>
      <c r="CD7" s="24">
        <v>302.39</v>
      </c>
      <c r="CE7" s="24">
        <v>319.29000000000002</v>
      </c>
      <c r="CF7" s="24">
        <v>322.17</v>
      </c>
      <c r="CG7" s="24">
        <v>221.81</v>
      </c>
      <c r="CH7" s="24">
        <v>230.02</v>
      </c>
      <c r="CI7" s="24">
        <v>228.47</v>
      </c>
      <c r="CJ7" s="24">
        <v>224.88</v>
      </c>
      <c r="CK7" s="24">
        <v>228.64</v>
      </c>
      <c r="CL7" s="24">
        <v>216.39</v>
      </c>
      <c r="CM7" s="24">
        <v>48</v>
      </c>
      <c r="CN7" s="24">
        <v>48</v>
      </c>
      <c r="CO7" s="24">
        <v>38.94</v>
      </c>
      <c r="CP7" s="24">
        <v>43.13</v>
      </c>
      <c r="CQ7" s="24">
        <v>44.63</v>
      </c>
      <c r="CR7" s="24">
        <v>43.36</v>
      </c>
      <c r="CS7" s="24">
        <v>42.56</v>
      </c>
      <c r="CT7" s="24">
        <v>42.47</v>
      </c>
      <c r="CU7" s="24">
        <v>42.4</v>
      </c>
      <c r="CV7" s="24">
        <v>42.28</v>
      </c>
      <c r="CW7" s="24">
        <v>42.57</v>
      </c>
      <c r="CX7" s="24">
        <v>79.849999999999994</v>
      </c>
      <c r="CY7" s="24">
        <v>88.21</v>
      </c>
      <c r="CZ7" s="24">
        <v>87.59</v>
      </c>
      <c r="DA7" s="24">
        <v>88.11</v>
      </c>
      <c r="DB7" s="24">
        <v>85.68</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lastPrinted>2023-01-18T02:37:40Z</cp:lastPrinted>
  <dcterms:created xsi:type="dcterms:W3CDTF">2022-12-01T01:48:24Z</dcterms:created>
  <dcterms:modified xsi:type="dcterms:W3CDTF">2022-12-01T01:48:24Z</dcterms:modified>
  <cp:category/>
</cp:coreProperties>
</file>