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2.8\shibetsu\建設水道部\上下水道係\00 共通\201　通知・照会\01　道\経営比較分析表\R4　公営企業に係る経営比較分析表（令和3年度決算）の分析等について\下水\"/>
    </mc:Choice>
  </mc:AlternateContent>
  <workbookProtection workbookAlgorithmName="SHA-512" workbookHashValue="muzGZB16daX0Hr/2M9lcvEb0rjVVSaoX3wiib538xJsqH9ljeA6UJVMz3g/ChMEEbWZEjXud6mk8N+cRMRJoMw==" workbookSaltValue="R9/A1bEwR3gN16yVSCHNPQ==" workbookSpinCount="100000" lockStructure="1"/>
  <bookViews>
    <workbookView xWindow="0" yWindow="0" windowWidth="12930" windowHeight="93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<sst xmlns="http://schemas.openxmlformats.org/spreadsheetml/2006/main" count="247" uniqueCount="119">
  <si>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</si>
  <si>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</si>
  <si>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</si>
  <si>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</si>
  <si>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</si>
  <si>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</si>
  <si>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</si>
  <si>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</si>
  <si>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</si>
  <si>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</si>
  <si>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</si>
  <si>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</si>
  <si>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</si>
  <si>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</si>
  <si>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</si>
  <si>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</si>
  <si>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</si>
  <si>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</si>
  <si>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</si>
  <si>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</si>
  <si>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</si>
  <si>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</si>
  <si>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</si>
  <si>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</si>
  <si>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</si>
  <si>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</si>
  <si>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</si>
  <si>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</si>
  <si>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</si>
  <si>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</si>
  <si>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</si>
  <si>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</si>
  <si>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</si>
  <si>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</si>
  <si>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</si>
  <si>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</si>
  <si>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</si>
  <si>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</si>
  <si>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</si>
  <si>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</si>
  <si>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</si>
  <si>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</si>
  <si>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</si>
  <si>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</si>
  <si>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</si>
  <si>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</si>
  <si>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</si>
  <si>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</si>
  <si>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</si>
  <si>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</si>
  <si>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</si>
  <si>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</si>
  <si>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</si>
  <si>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</si>
  <si>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</si>
  <si>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</si>
  <si>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</si>
  <si>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</si>
  <si>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</si>
  <si>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</si>
  <si>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</si>
  <si>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</si>
  <si>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</si>
  <si>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</si>
  <si>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</si>
  <si>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</si>
  <si>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</si>
  <si>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</si>
  <si>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</si>
  <si>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</si>
  <si>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</si>
  <si>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</si>
  <si>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</si>
  <si>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</si>
  <si>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</si>
  <si>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</si>
  <si>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</si>
  <si>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</si>
  <si>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</si>
  <si>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</si>
  <si>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</si>
  <si>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</si>
  <si>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</si>
  <si>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</si>
  <si>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</si>
  <si>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</si>
  <si>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</si>
  <si>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</si>
  <si>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</si>
  <si>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</si>
  <si>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</si>
  <si>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</si>
  <si>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</si>
  <si>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</si>
  <si>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</si>
  <si>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</si>
  <si>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</si>
  <si>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士別市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</si>
  <si>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</si>
  <si>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</si>
  <si>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</si>
  <si>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</si>
  <si>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</si>
  <si>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</si>
  <si>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</si>
  <si>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</si>
  <si>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</si>
  <si>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</si>
  <si>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</si>
  <si>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</si>
  <si>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</si>
  <si>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</si>
  <si>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</si>
  <si>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</si>
  <si>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</si>
  <si>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</si>
  <si>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本事業は、地域間の格差を生じさせないため公共下水道事業の使用料金を適用しています。
　このため、経費回収率が低く汚水処理費を料金収入で賄えていない状況であり、収支の不足分は一般会計からの繰入金に依存している状況です。
　「士別市下水道事業経営戦略」に基づき、維持管理費等の節減に努めるとともに、施設の在り方について検討を進めます。
　また、経営状況の透明化を図るため、公営企業法の適用に向けた取り組みを進めています。</t>
    <rPh sb="55" eb="56">
      <t>ヒク</t>
    </rPh>
    <rPh sb="74" eb="76">
      <t>ジョウキョウ</t>
    </rPh>
    <rPh sb="80" eb="82">
      <t>シュウシ</t>
    </rPh>
    <rPh sb="126" eb="127">
      <t>モト</t>
    </rPh>
    <rPh sb="137" eb="139">
      <t>セツゲン</t>
    </rPh>
    <rPh sb="148" eb="150">
      <t>シセツ</t>
    </rPh>
    <rPh sb="151" eb="152">
      <t>ア</t>
    </rPh>
    <rPh sb="153" eb="154">
      <t>カタ</t>
    </rPh>
    <rPh sb="158" eb="160">
      <t>ケントウ</t>
    </rPh>
    <rPh sb="161" eb="162">
      <t>スス</t>
    </rPh>
    <rPh sb="173" eb="175">
      <t>ジョウキョウ</t>
    </rPh>
    <rPh sb="197" eb="198">
      <t>ト</t>
    </rPh>
    <rPh sb="199" eb="200">
      <t>ク</t>
    </rPh>
    <rPh sb="202" eb="203">
      <t>スス</t>
    </rPh>
    <phoneticPr fontId="4"/>
  </si>
  <si>
    <t>　令和３年度決算は、修繕費等の維持管理経費が増加したため、経費回収率が下がり、汚水処理原価が増加しています。
　収益的収支比率は、維持管理経費の増加に伴い、収益的収入の他会計繰入金が増加したことで、数値が増加しました。
　経費回収率は100％を下回っており、一般会計に依存している状態といえます。
　施設利用率は、横ばいで推移しています。浄化槽設置時より人口が減少していることで、処理能力に比べ処理水量が少なくなると想定しています。</t>
    <rPh sb="1" eb="3">
      <t>レイワ</t>
    </rPh>
    <rPh sb="4" eb="6">
      <t>ネンド</t>
    </rPh>
    <rPh sb="6" eb="8">
      <t>ケッサン</t>
    </rPh>
    <rPh sb="10" eb="14">
      <t>シュウゼンヒトウ</t>
    </rPh>
    <rPh sb="15" eb="21">
      <t>イジカンリケイヒ</t>
    </rPh>
    <rPh sb="22" eb="24">
      <t>ゾウカ</t>
    </rPh>
    <rPh sb="29" eb="34">
      <t>ケイヒカイシュウリツ</t>
    </rPh>
    <rPh sb="35" eb="36">
      <t>サ</t>
    </rPh>
    <rPh sb="39" eb="45">
      <t>オスイショリゲンカ</t>
    </rPh>
    <rPh sb="46" eb="48">
      <t>ゾウカ</t>
    </rPh>
    <rPh sb="65" eb="67">
      <t>イジ</t>
    </rPh>
    <rPh sb="67" eb="69">
      <t>カンリ</t>
    </rPh>
    <rPh sb="69" eb="71">
      <t>ケイヒ</t>
    </rPh>
    <rPh sb="72" eb="74">
      <t>ゾウカ</t>
    </rPh>
    <rPh sb="75" eb="76">
      <t>トモナ</t>
    </rPh>
    <rPh sb="78" eb="80">
      <t>シュウエキ</t>
    </rPh>
    <rPh sb="87" eb="89">
      <t>クリイレ</t>
    </rPh>
    <rPh sb="102" eb="104">
      <t>ゾウカ</t>
    </rPh>
    <rPh sb="157" eb="158">
      <t>ヨコ</t>
    </rPh>
    <rPh sb="161" eb="163">
      <t>スイイ</t>
    </rPh>
    <rPh sb="169" eb="172">
      <t>ジョウカソウ</t>
    </rPh>
    <rPh sb="172" eb="174">
      <t>セッチ</t>
    </rPh>
    <rPh sb="174" eb="175">
      <t>ジ</t>
    </rPh>
    <rPh sb="177" eb="179">
      <t>ジンコウ</t>
    </rPh>
    <rPh sb="180" eb="182">
      <t>ゲンショウ</t>
    </rPh>
    <rPh sb="190" eb="192">
      <t>ショリ</t>
    </rPh>
    <rPh sb="192" eb="194">
      <t>ノウリョク</t>
    </rPh>
    <rPh sb="195" eb="196">
      <t>クラ</t>
    </rPh>
    <rPh sb="197" eb="199">
      <t>ショリ</t>
    </rPh>
    <rPh sb="199" eb="201">
      <t>スイリョウ</t>
    </rPh>
    <rPh sb="202" eb="203">
      <t>スク</t>
    </rPh>
    <rPh sb="208" eb="210">
      <t>ソウテイ</t>
    </rPh>
    <phoneticPr fontId="4"/>
  </si>
  <si>
    <t>　平成７年度から事業を開始しており、耐用年数を経過した施設はありませんが、適切な維持管理を実施し長寿命化を図っていきます。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</si>
</sst>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7-4A0A-9AFC-356A5A0C80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2F7-4A0A-9AFC-356A5A0C80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37.979999999999997</c:v>
                </c:pt>
                <c:pt idx="1">
                  <c:v>32.520000000000003</c:v>
                </c:pt>
                <c:pt idx="2">
                  <c:v>31.48</c:v>
                </c:pt>
                <c:pt idx="3">
                  <c:v>32.090000000000003</c:v>
                </c:pt>
                <c:pt idx="4">
                  <c:v>32.28</c:v>
                </c:pt>
              </c:numCache>
            </c:numRef>
          </c:val>
          <c:extLst>
            <c:ext xmlns:c16="http://schemas.microsoft.com/office/drawing/2014/chart" uri="{C3380CC4-5D6E-409C-BE32-E72D297353CC}">
              <c16:uniqueId val="{00000000-60D3-447E-96A8-7C8BBD0503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60D3-447E-96A8-7C8BBD0503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93.01</c:v>
                </c:pt>
                <c:pt idx="3">
                  <c:v>69.87</c:v>
                </c:pt>
                <c:pt idx="4">
                  <c:v>68.260000000000005</c:v>
                </c:pt>
              </c:numCache>
            </c:numRef>
          </c:val>
          <c:extLst>
            <c:ext xmlns:c16="http://schemas.microsoft.com/office/drawing/2014/chart" uri="{C3380CC4-5D6E-409C-BE32-E72D297353CC}">
              <c16:uniqueId val="{00000000-342E-455A-94A3-BBFF41A58B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342E-455A-94A3-BBFF41A58B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89.85</c:v>
                </c:pt>
                <c:pt idx="1">
                  <c:v>89.46</c:v>
                </c:pt>
                <c:pt idx="2">
                  <c:v>88.95</c:v>
                </c:pt>
                <c:pt idx="3">
                  <c:v>87.8</c:v>
                </c:pt>
                <c:pt idx="4">
                  <c:v>88.38</c:v>
                </c:pt>
              </c:numCache>
            </c:numRef>
          </c:val>
          <c:extLst>
            <c:ext xmlns:c16="http://schemas.microsoft.com/office/drawing/2014/chart" uri="{C3380CC4-5D6E-409C-BE32-E72D297353CC}">
              <c16:uniqueId val="{00000000-89D6-4B77-AE5A-6EDA075068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6-4B77-AE5A-6EDA075068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E1-409A-8FEC-9689F39A0A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1-409A-8FEC-9689F39A0A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7-49DA-AD07-23FDA468AF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7-49DA-AD07-23FDA468AF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E3-4950-AF9B-0932515695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E3-4950-AF9B-0932515695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2-46C2-9604-2D93FE6B0E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2-46C2-9604-2D93FE6B0E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59-45E7-9DD7-8B240C619F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EA59-45E7-9DD7-8B240C619F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43.54</c:v>
                </c:pt>
                <c:pt idx="1">
                  <c:v>38.590000000000003</c:v>
                </c:pt>
                <c:pt idx="2">
                  <c:v>39.020000000000003</c:v>
                </c:pt>
                <c:pt idx="3">
                  <c:v>43.49</c:v>
                </c:pt>
                <c:pt idx="4">
                  <c:v>40.409999999999997</c:v>
                </c:pt>
              </c:numCache>
            </c:numRef>
          </c:val>
          <c:extLst>
            <c:ext xmlns:c16="http://schemas.microsoft.com/office/drawing/2014/chart" uri="{C3380CC4-5D6E-409C-BE32-E72D297353CC}">
              <c16:uniqueId val="{00000000-2D15-4C13-B8AB-714AEDF1D8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2D15-4C13-B8AB-714AEDF1D8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345.89</c:v>
                </c:pt>
                <c:pt idx="1">
                  <c:v>392.13</c:v>
                </c:pt>
                <c:pt idx="2">
                  <c:v>389.75</c:v>
                </c:pt>
                <c:pt idx="3">
                  <c:v>355.33</c:v>
                </c:pt>
                <c:pt idx="4">
                  <c:v>380.7</c:v>
                </c:pt>
              </c:numCache>
            </c:numRef>
          </c:val>
          <c:extLst>
            <c:ext xmlns:c16="http://schemas.microsoft.com/office/drawing/2014/chart" uri="{C3380CC4-5D6E-409C-BE32-E72D297353CC}">
              <c16:uniqueId val="{00000000-2064-4E8F-99B2-6E8E8B576A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2064-4E8F-99B2-6E8E8B576A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士別市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17676</v>
      </c>
      <c r="AM8" s="42"/>
      <c r="AN8" s="42"/>
      <c r="AO8" s="42"/>
      <c r="AP8" s="42"/>
      <c r="AQ8" s="42"/>
      <c r="AR8" s="42"/>
      <c r="AS8" s="42"/>
      <c r="AT8" s="35">
        <f>データ!T6</f>
        <v>1119.22</v>
      </c>
      <c r="AU8" s="35"/>
      <c r="AV8" s="35"/>
      <c r="AW8" s="35"/>
      <c r="AX8" s="35"/>
      <c r="AY8" s="35"/>
      <c r="AZ8" s="35"/>
      <c r="BA8" s="35"/>
      <c r="BB8" s="35">
        <f>データ!U6</f>
        <v>15.79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14.97</v>
      </c>
      <c r="Q10" s="35"/>
      <c r="R10" s="35"/>
      <c r="S10" s="35"/>
      <c r="T10" s="35"/>
      <c r="U10" s="35"/>
      <c r="V10" s="35"/>
      <c r="W10" s="35">
        <f>データ!Q6</f>
        <v>100</v>
      </c>
      <c r="X10" s="35"/>
      <c r="Y10" s="35"/>
      <c r="Z10" s="35"/>
      <c r="AA10" s="35"/>
      <c r="AB10" s="35"/>
      <c r="AC10" s="35"/>
      <c r="AD10" s="42">
        <f>データ!R6</f>
        <v>3131</v>
      </c>
      <c r="AE10" s="42"/>
      <c r="AF10" s="42"/>
      <c r="AG10" s="42"/>
      <c r="AH10" s="42"/>
      <c r="AI10" s="42"/>
      <c r="AJ10" s="42"/>
      <c r="AK10" s="2"/>
      <c r="AL10" s="42">
        <f>データ!V6</f>
        <v>2621</v>
      </c>
      <c r="AM10" s="42"/>
      <c r="AN10" s="42"/>
      <c r="AO10" s="42"/>
      <c r="AP10" s="42"/>
      <c r="AQ10" s="42"/>
      <c r="AR10" s="42"/>
      <c r="AS10" s="42"/>
      <c r="AT10" s="35">
        <f>データ!W6</f>
        <v>0.59</v>
      </c>
      <c r="AU10" s="35"/>
      <c r="AV10" s="35"/>
      <c r="AW10" s="35"/>
      <c r="AX10" s="35"/>
      <c r="AY10" s="35"/>
      <c r="AZ10" s="35"/>
      <c r="BA10" s="35"/>
      <c r="BB10" s="35">
        <f>データ!X6</f>
        <v>4442.37</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4"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UL3ogZ/gvpC9A30+MGHf3OYDWWakslZ/Fs3J5i2KrxAUKTRW5UBFc94ifKPfSITiS+L3gIx2XRnjfwTV9KA8aw==" saltValue="uzsq7kdaHgfstBpMbrff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12203</v>
      </c>
      <c r="D6" s="19">
        <f t="shared" si="3"/>
        <v>47</v>
      </c>
      <c r="E6" s="19">
        <f t="shared" si="3"/>
        <v>18</v>
      </c>
      <c r="F6" s="19">
        <f t="shared" si="3"/>
        <v>1</v>
      </c>
      <c r="G6" s="19">
        <f t="shared" si="3"/>
        <v>0</v>
      </c>
      <c r="H6" s="19" t="str">
        <f t="shared" si="3"/>
        <v>北海道　士別市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14.97</v>
      </c>
      <c r="Q6" s="20">
        <f t="shared" si="3"/>
        <v>100</v>
      </c>
      <c r="R6" s="20">
        <f t="shared" si="3"/>
        <v>3131</v>
      </c>
      <c r="S6" s="20">
        <f t="shared" si="3"/>
        <v>17676</v>
      </c>
      <c r="T6" s="20">
        <f t="shared" si="3"/>
        <v>1119.22</v>
      </c>
      <c r="U6" s="20">
        <f t="shared" si="3"/>
        <v>15.79</v>
      </c>
      <c r="V6" s="20">
        <f t="shared" si="3"/>
        <v>2621</v>
      </c>
      <c r="W6" s="20">
        <f t="shared" si="3"/>
        <v>0.59</v>
      </c>
      <c r="X6" s="20">
        <f t="shared" si="3"/>
        <v>4442.37</v>
      </c>
      <c r="Y6" s="21">
        <f>IF(Y7="",NA(),Y7)</f>
        <v>89.85</v>
      </c>
      <c r="Z6" s="21">
        <f t="shared" ref="Z6:AH6" si="4">IF(Z7="",NA(),Z7)</f>
        <v>89.46</v>
      </c>
      <c r="AA6" s="21">
        <f t="shared" si="4"/>
        <v>88.95</v>
      </c>
      <c r="AB6" s="21">
        <f t="shared" si="4"/>
        <v>87.8</v>
      </c>
      <c r="AC6" s="21">
        <f t="shared" si="4"/>
        <v>88.38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43.54</v>
      </c>
      <c r="BR6" s="21">
        <f t="shared" ref="BR6:BZ6" si="8">IF(BR7="",NA(),BR7)</f>
        <v>38.590000000000003</v>
      </c>
      <c r="BS6" s="21">
        <f t="shared" si="8"/>
        <v>39.020000000000003</v>
      </c>
      <c r="BT6" s="21">
        <f t="shared" si="8"/>
        <v>43.49</v>
      </c>
      <c r="BU6" s="21">
        <f t="shared" si="8"/>
        <v>40.409999999999997</v>
      </c>
      <c r="BV6" s="21">
        <f t="shared" si="8"/>
        <v>52.55</v>
      </c>
      <c r="BW6" s="21">
        <f t="shared" si="8"/>
        <v>52.23</v>
      </c>
      <c r="BX6" s="21">
        <f t="shared" si="8"/>
        <v>50.06</v>
      </c>
      <c r="BY6" s="21">
        <f t="shared" si="8"/>
        <v>49.38</v>
      </c>
      <c r="BZ6" s="21">
        <f t="shared" si="8"/>
        <v>48.53</v>
      </c>
      <c r="CA6" s="20" t="str">
        <f>IF(CA7="","",IF(CA7="-","【-】","【"&amp;SUBSTITUTE(TEXT(CA7,"#,##0.00"),"-","△")&amp;"】"))</f>
        <v>【48.97】</v>
      </c>
      <c r="CB6" s="21">
        <f>IF(CB7="",NA(),CB7)</f>
        <v>345.89</v>
      </c>
      <c r="CC6" s="21">
        <f t="shared" ref="CC6:CK6" si="9">IF(CC7="",NA(),CC7)</f>
        <v>392.13</v>
      </c>
      <c r="CD6" s="21">
        <f t="shared" si="9"/>
        <v>389.75</v>
      </c>
      <c r="CE6" s="21">
        <f t="shared" si="9"/>
        <v>355.33</v>
      </c>
      <c r="CF6" s="21">
        <f t="shared" si="9"/>
        <v>380.7</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37.979999999999997</v>
      </c>
      <c r="CN6" s="21">
        <f t="shared" ref="CN6:CV6" si="10">IF(CN7="",NA(),CN7)</f>
        <v>32.520000000000003</v>
      </c>
      <c r="CO6" s="21">
        <f t="shared" si="10"/>
        <v>31.48</v>
      </c>
      <c r="CP6" s="21">
        <f t="shared" si="10"/>
        <v>32.090000000000003</v>
      </c>
      <c r="CQ6" s="21">
        <f t="shared" si="10"/>
        <v>32.28</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93.01</v>
      </c>
      <c r="DA6" s="21">
        <f t="shared" si="11"/>
        <v>69.87</v>
      </c>
      <c r="DB6" s="21">
        <f t="shared" si="11"/>
        <v>68.260000000000005</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12203</v>
      </c>
      <c r="D7" s="23">
        <v>47</v>
      </c>
      <c r="E7" s="23">
        <v>18</v>
      </c>
      <c r="F7" s="23">
        <v>1</v>
      </c>
      <c r="G7" s="23">
        <v>0</v>
      </c>
      <c r="H7" s="23" t="s">
        <v>97</v>
      </c>
      <c r="I7" s="23" t="s">
        <v>98</v>
      </c>
      <c r="J7" s="23" t="s">
        <v>99</v>
      </c>
      <c r="K7" s="23" t="s">
        <v>100</v>
      </c>
      <c r="L7" s="23" t="s">
        <v>101</v>
      </c>
      <c r="M7" s="23" t="s">
        <v>102</v>
      </c>
      <c r="N7" s="24" t="s">
        <v>103</v>
      </c>
      <c r="O7" s="24" t="s">
        <v>104</v>
      </c>
      <c r="P7" s="24">
        <v>14.97</v>
      </c>
      <c r="Q7" s="24">
        <v>100</v>
      </c>
      <c r="R7" s="24">
        <v>3131</v>
      </c>
      <c r="S7" s="24">
        <v>17676</v>
      </c>
      <c r="T7" s="24">
        <v>1119.22</v>
      </c>
      <c r="U7" s="24">
        <v>15.79</v>
      </c>
      <c r="V7" s="24">
        <v>2621</v>
      </c>
      <c r="W7" s="24">
        <v>0.59</v>
      </c>
      <c r="X7" s="24">
        <v>4442.37</v>
      </c>
      <c r="Y7" s="24">
        <v>89.85</v>
      </c>
      <c r="Z7" s="24">
        <v>89.46</v>
      </c>
      <c r="AA7" s="24">
        <v>88.95</v>
      </c>
      <c r="AB7" s="24">
        <v>87.8</v>
      </c>
      <c r="AC7" s="24">
        <v>88.38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43.54</v>
      </c>
      <c r="BR7" s="24">
        <v>38.590000000000003</v>
      </c>
      <c r="BS7" s="24">
        <v>39.020000000000003</v>
      </c>
      <c r="BT7" s="24">
        <v>43.49</v>
      </c>
      <c r="BU7" s="24">
        <v>40.409999999999997</v>
      </c>
      <c r="BV7" s="24">
        <v>52.55</v>
      </c>
      <c r="BW7" s="24">
        <v>52.23</v>
      </c>
      <c r="BX7" s="24">
        <v>50.06</v>
      </c>
      <c r="BY7" s="24">
        <v>49.38</v>
      </c>
      <c r="BZ7" s="24">
        <v>48.53</v>
      </c>
      <c r="CA7" s="24">
        <v>48.97</v>
      </c>
      <c r="CB7" s="24">
        <v>345.89</v>
      </c>
      <c r="CC7" s="24">
        <v>392.13</v>
      </c>
      <c r="CD7" s="24">
        <v>389.75</v>
      </c>
      <c r="CE7" s="24">
        <v>355.33</v>
      </c>
      <c r="CF7" s="24">
        <v>380.7</v>
      </c>
      <c r="CG7" s="24">
        <v>292.45</v>
      </c>
      <c r="CH7" s="24">
        <v>294.05</v>
      </c>
      <c r="CI7" s="24">
        <v>309.22000000000003</v>
      </c>
      <c r="CJ7" s="24">
        <v>316.97000000000003</v>
      </c>
      <c r="CK7" s="24">
        <v>326.17</v>
      </c>
      <c r="CL7" s="24">
        <v>328.76</v>
      </c>
      <c r="CM7" s="24">
        <v>37.979999999999997</v>
      </c>
      <c r="CN7" s="24">
        <v>32.520000000000003</v>
      </c>
      <c r="CO7" s="24">
        <v>31.48</v>
      </c>
      <c r="CP7" s="24">
        <v>32.090000000000003</v>
      </c>
      <c r="CQ7" s="24">
        <v>32.28</v>
      </c>
      <c r="CR7" s="24">
        <v>51.71</v>
      </c>
      <c r="CS7" s="24">
        <v>50.56</v>
      </c>
      <c r="CT7" s="24">
        <v>47.35</v>
      </c>
      <c r="CU7" s="24">
        <v>46.36</v>
      </c>
      <c r="CV7" s="24">
        <v>228.91</v>
      </c>
      <c r="CW7" s="24">
        <v>224.12</v>
      </c>
      <c r="CX7" s="24">
        <v>100</v>
      </c>
      <c r="CY7" s="24">
        <v>100</v>
      </c>
      <c r="CZ7" s="24">
        <v>93.01</v>
      </c>
      <c r="DA7" s="24">
        <v>69.87</v>
      </c>
      <c r="DB7" s="24">
        <v>68.260000000000005</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2022-12-01T02:09:12Z</dcterms:created>
  <dcterms:modified xsi:type="dcterms:W3CDTF">2022-12-01T02:09:12Z</dcterms:modified>
  <cp:category/>
</cp:coreProperties>
</file>